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8370" yWindow="270" windowWidth="7665" windowHeight="7890" activeTab="4"/>
  </bookViews>
  <sheets>
    <sheet name="IVI" sheetId="12" r:id="rId1"/>
    <sheet name="Acer Aspire 5349 ZRL" sheetId="2" r:id="rId2"/>
    <sheet name="Intel NUC i5" sheetId="1" r:id="rId3"/>
    <sheet name="webdriver" sheetId="26" r:id="rId4"/>
    <sheet name="ASUS MeMO Pad 8 K011" sheetId="19" r:id="rId5"/>
    <sheet name="ZTE Geek V975" sheetId="13" r:id="rId6"/>
    <sheet name="Toshiba Excite Go AT7-C8" sheetId="20" r:id="rId7"/>
    <sheet name="Google Nexus 7" sheetId="21" r:id="rId8"/>
    <sheet name="Google Nexus 4" sheetId="23" r:id="rId9"/>
    <sheet name="beta Google Nexus 5" sheetId="22" r:id="rId10"/>
    <sheet name="beta ASUS MeMO Pad 8 K011 " sheetId="24" r:id="rId11"/>
    <sheet name="share mode ASUS MeMO Pad 8 K011" sheetId="25" r:id="rId12"/>
  </sheets>
  <externalReferences>
    <externalReference r:id="rId13"/>
  </externalReferences>
  <definedNames>
    <definedName name="_xlnm._FilterDatabase" localSheetId="1" hidden="1">'Acer Aspire 5349 ZRL'!#REF!</definedName>
    <definedName name="_xlnm._FilterDatabase" localSheetId="4" hidden="1">'ASUS MeMO Pad 8 K011'!$A$2:$XK$2</definedName>
    <definedName name="_xlnm._FilterDatabase" localSheetId="8" hidden="1">'Google Nexus 4'!$AL$1:$AL$85</definedName>
    <definedName name="_xlnm._FilterDatabase" localSheetId="7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6" hidden="1">'Toshiba Excite Go AT7-C8'!$A$2:$OG$74</definedName>
    <definedName name="_xlnm._FilterDatabase" localSheetId="5" hidden="1">'ZTE Geek V975'!$NG$1:$NG$96</definedName>
    <definedName name="OLE_LINK30" localSheetId="4">'ASUS MeMO Pad 8 K011'!$RV$100</definedName>
  </definedNames>
  <calcPr calcId="125725"/>
</workbook>
</file>

<file path=xl/calcChain.xml><?xml version="1.0" encoding="utf-8"?>
<calcChain xmlns="http://schemas.openxmlformats.org/spreadsheetml/2006/main">
  <c r="AAL101" i="19"/>
  <c r="AAL100"/>
  <c r="AAL99"/>
  <c r="AAL98"/>
  <c r="AAL97"/>
  <c r="AAL96"/>
  <c r="AAL95"/>
  <c r="AAL94"/>
  <c r="AAL93"/>
  <c r="AAQ88"/>
  <c r="AAP88"/>
  <c r="AAT88" s="1"/>
  <c r="AAI88"/>
  <c r="AAL88" s="1"/>
  <c r="AAH88"/>
  <c r="AAU87"/>
  <c r="AAM87"/>
  <c r="AAU86"/>
  <c r="AAM86"/>
  <c r="AAU85"/>
  <c r="AAM85"/>
  <c r="AAU84"/>
  <c r="AAM84"/>
  <c r="AAU83"/>
  <c r="AAM83"/>
  <c r="AAU82"/>
  <c r="AAM82"/>
  <c r="AAU81"/>
  <c r="AAM81"/>
  <c r="AAU80"/>
  <c r="AAM80"/>
  <c r="AAQ74"/>
  <c r="AAT74" s="1"/>
  <c r="AAP74"/>
  <c r="AAI74"/>
  <c r="AAL74" s="1"/>
  <c r="AAH74"/>
  <c r="AAU73"/>
  <c r="AAM73"/>
  <c r="AAU72"/>
  <c r="AAM72"/>
  <c r="AAU71"/>
  <c r="AAM71"/>
  <c r="AAU70"/>
  <c r="AAM70"/>
  <c r="AAU69"/>
  <c r="AAM69"/>
  <c r="AAU68"/>
  <c r="AAM68"/>
  <c r="AAU67"/>
  <c r="AAM67"/>
  <c r="AAU66"/>
  <c r="AAM66"/>
  <c r="AAU65"/>
  <c r="AAM65"/>
  <c r="AAU64"/>
  <c r="AAM64"/>
  <c r="AAU63"/>
  <c r="AAM63"/>
  <c r="AAU62"/>
  <c r="AAM62"/>
  <c r="AAU61"/>
  <c r="AAM61"/>
  <c r="AAU60"/>
  <c r="AAM60"/>
  <c r="AAU59"/>
  <c r="AAM59"/>
  <c r="AAU58"/>
  <c r="AAM58"/>
  <c r="AAU57"/>
  <c r="AAM57"/>
  <c r="AAU56"/>
  <c r="AAM56"/>
  <c r="AAU55"/>
  <c r="AAM55"/>
  <c r="AAU54"/>
  <c r="AAM54"/>
  <c r="AAU53"/>
  <c r="AAM53"/>
  <c r="AAU52"/>
  <c r="AAM52"/>
  <c r="AAU51"/>
  <c r="AAM51"/>
  <c r="AAU50"/>
  <c r="AAM50"/>
  <c r="AAU49"/>
  <c r="AAM49"/>
  <c r="AAU48"/>
  <c r="AAM48"/>
  <c r="AAU47"/>
  <c r="AAM47"/>
  <c r="AAU46"/>
  <c r="AAM46"/>
  <c r="AAU45"/>
  <c r="AAM45"/>
  <c r="AAU44"/>
  <c r="AAM44"/>
  <c r="AAU43"/>
  <c r="AAM43"/>
  <c r="AAU42"/>
  <c r="AAM42"/>
  <c r="AAU41"/>
  <c r="AAM41"/>
  <c r="AAU40"/>
  <c r="AAM40"/>
  <c r="AAU39"/>
  <c r="AAM39"/>
  <c r="AAU38"/>
  <c r="AAM38"/>
  <c r="AAU37"/>
  <c r="AAM37"/>
  <c r="AAU36"/>
  <c r="AAM36"/>
  <c r="AAU35"/>
  <c r="AAM35"/>
  <c r="AAU34"/>
  <c r="AAM34"/>
  <c r="AAU33"/>
  <c r="AAM33"/>
  <c r="AAU32"/>
  <c r="AAM32"/>
  <c r="AAU31"/>
  <c r="AAM31"/>
  <c r="AAU30"/>
  <c r="AAM30"/>
  <c r="AAU29"/>
  <c r="AAM29"/>
  <c r="AAU28"/>
  <c r="AAM28"/>
  <c r="AAU27"/>
  <c r="AAM27"/>
  <c r="AAU26"/>
  <c r="AAM26"/>
  <c r="AAU25"/>
  <c r="AAM25"/>
  <c r="AAU24"/>
  <c r="AAM24"/>
  <c r="AAU23"/>
  <c r="AAM23"/>
  <c r="AAU22"/>
  <c r="AAM22"/>
  <c r="AAU21"/>
  <c r="AAM21"/>
  <c r="AAU20"/>
  <c r="AAM20"/>
  <c r="AAU19"/>
  <c r="AAM19"/>
  <c r="AAU18"/>
  <c r="AAM18"/>
  <c r="AAU17"/>
  <c r="AAM17"/>
  <c r="AAU16"/>
  <c r="AAM16"/>
  <c r="AAU15"/>
  <c r="AAM15"/>
  <c r="AAU14"/>
  <c r="AAM14"/>
  <c r="AAU13"/>
  <c r="AAM13"/>
  <c r="AAU12"/>
  <c r="AAM12"/>
  <c r="AAU11"/>
  <c r="AAM11"/>
  <c r="AAU10"/>
  <c r="AAM10"/>
  <c r="AAU9"/>
  <c r="AAM9"/>
  <c r="AAU8"/>
  <c r="AAM8"/>
  <c r="AAU7"/>
  <c r="AAM7"/>
  <c r="AAU6"/>
  <c r="AAM6"/>
  <c r="AAU5"/>
  <c r="AAM5"/>
  <c r="AAU4"/>
  <c r="AAM4"/>
  <c r="AAU3"/>
  <c r="AAM3"/>
  <c r="ZV101"/>
  <c r="ZV100"/>
  <c r="ZV99"/>
  <c r="ZV98"/>
  <c r="ZV97"/>
  <c r="ZV96"/>
  <c r="ZV95"/>
  <c r="ZV94"/>
  <c r="ZV93"/>
  <c r="AAA88"/>
  <c r="ZZ88"/>
  <c r="AAD88" s="1"/>
  <c r="ZS88"/>
  <c r="ZV88" s="1"/>
  <c r="ZR88"/>
  <c r="AAE87"/>
  <c r="ZW87"/>
  <c r="AAE86"/>
  <c r="ZW86"/>
  <c r="AAE85"/>
  <c r="ZW85"/>
  <c r="AAE84"/>
  <c r="ZW84"/>
  <c r="AAE83"/>
  <c r="ZW83"/>
  <c r="AAE82"/>
  <c r="ZW82"/>
  <c r="AAE81"/>
  <c r="ZW81"/>
  <c r="AAE80"/>
  <c r="ZW80"/>
  <c r="AAA74"/>
  <c r="ZZ74"/>
  <c r="AAD74" s="1"/>
  <c r="ZS74"/>
  <c r="ZR74"/>
  <c r="AAE73"/>
  <c r="ZW73"/>
  <c r="AAE72"/>
  <c r="ZW72"/>
  <c r="AAE71"/>
  <c r="ZW71"/>
  <c r="AAE70"/>
  <c r="ZW70"/>
  <c r="AAE69"/>
  <c r="ZW69"/>
  <c r="AAE68"/>
  <c r="ZW68"/>
  <c r="AAE67"/>
  <c r="ZW67"/>
  <c r="AAE66"/>
  <c r="ZW66"/>
  <c r="AAE65"/>
  <c r="ZW65"/>
  <c r="AAE64"/>
  <c r="ZW64"/>
  <c r="AAE63"/>
  <c r="ZW63"/>
  <c r="AAE62"/>
  <c r="ZW62"/>
  <c r="AAE61"/>
  <c r="ZW61"/>
  <c r="AAE60"/>
  <c r="ZW60"/>
  <c r="AAE59"/>
  <c r="ZW59"/>
  <c r="AAE58"/>
  <c r="ZW58"/>
  <c r="AAE57"/>
  <c r="ZW57"/>
  <c r="AAE56"/>
  <c r="ZW56"/>
  <c r="AAE55"/>
  <c r="ZW55"/>
  <c r="AAE54"/>
  <c r="ZW54"/>
  <c r="AAE53"/>
  <c r="ZW53"/>
  <c r="AAE52"/>
  <c r="ZW52"/>
  <c r="AAE51"/>
  <c r="ZW51"/>
  <c r="AAE50"/>
  <c r="ZW50"/>
  <c r="AAE49"/>
  <c r="ZW49"/>
  <c r="AAE48"/>
  <c r="ZW48"/>
  <c r="AAE47"/>
  <c r="ZW47"/>
  <c r="AAE46"/>
  <c r="ZW46"/>
  <c r="AAE45"/>
  <c r="ZW45"/>
  <c r="AAE44"/>
  <c r="ZW44"/>
  <c r="AAE43"/>
  <c r="ZW43"/>
  <c r="AAE42"/>
  <c r="ZW42"/>
  <c r="AAE41"/>
  <c r="ZW41"/>
  <c r="AAE40"/>
  <c r="ZW40"/>
  <c r="AAE39"/>
  <c r="ZW39"/>
  <c r="AAE38"/>
  <c r="ZW38"/>
  <c r="AAE37"/>
  <c r="ZW37"/>
  <c r="AAE36"/>
  <c r="ZW36"/>
  <c r="AAE35"/>
  <c r="ZW35"/>
  <c r="AAE34"/>
  <c r="ZW34"/>
  <c r="AAE33"/>
  <c r="ZW33"/>
  <c r="AAE32"/>
  <c r="ZW32"/>
  <c r="AAE31"/>
  <c r="ZW31"/>
  <c r="AAE30"/>
  <c r="ZW30"/>
  <c r="AAE29"/>
  <c r="ZW29"/>
  <c r="AAE28"/>
  <c r="ZW28"/>
  <c r="AAE27"/>
  <c r="ZW27"/>
  <c r="AAE26"/>
  <c r="ZW26"/>
  <c r="AAE25"/>
  <c r="ZW25"/>
  <c r="AAE24"/>
  <c r="ZW24"/>
  <c r="AAE23"/>
  <c r="ZW23"/>
  <c r="AAE22"/>
  <c r="ZW22"/>
  <c r="AAE21"/>
  <c r="ZW21"/>
  <c r="AAE20"/>
  <c r="ZW20"/>
  <c r="AAE19"/>
  <c r="ZW19"/>
  <c r="AAE18"/>
  <c r="ZW18"/>
  <c r="AAE17"/>
  <c r="ZW17"/>
  <c r="AAE16"/>
  <c r="ZW16"/>
  <c r="AAE15"/>
  <c r="ZW15"/>
  <c r="AAE14"/>
  <c r="ZW14"/>
  <c r="AAE13"/>
  <c r="ZW13"/>
  <c r="AAE12"/>
  <c r="ZW12"/>
  <c r="AAE11"/>
  <c r="ZW11"/>
  <c r="AAE10"/>
  <c r="ZW10"/>
  <c r="AAE9"/>
  <c r="ZW9"/>
  <c r="AAE8"/>
  <c r="ZW8"/>
  <c r="AAE7"/>
  <c r="ZW7"/>
  <c r="AAE6"/>
  <c r="ZW6"/>
  <c r="AAE5"/>
  <c r="ZW5"/>
  <c r="AAE4"/>
  <c r="ZW4"/>
  <c r="AAE3"/>
  <c r="ZW3"/>
  <c r="ZV74" l="1"/>
  <c r="ZO80" l="1"/>
  <c r="ZK88"/>
  <c r="ZN88" s="1"/>
  <c r="ZJ88"/>
  <c r="ZO87"/>
  <c r="ZO86"/>
  <c r="ZO85"/>
  <c r="ZO84"/>
  <c r="ZO83"/>
  <c r="ZO82"/>
  <c r="ZO81"/>
  <c r="ZG81"/>
  <c r="ZG82"/>
  <c r="ZG83"/>
  <c r="ZG84"/>
  <c r="ZG85"/>
  <c r="ZG86"/>
  <c r="ZG87"/>
  <c r="ZG80"/>
  <c r="ZF94"/>
  <c r="ZF95"/>
  <c r="ZF96"/>
  <c r="ZF97"/>
  <c r="ZF98"/>
  <c r="ZF99"/>
  <c r="ZF100"/>
  <c r="ZF101"/>
  <c r="ZF93"/>
  <c r="YX94"/>
  <c r="YX95"/>
  <c r="YX96"/>
  <c r="YX97"/>
  <c r="YX98"/>
  <c r="YX99"/>
  <c r="YX100"/>
  <c r="YX101"/>
  <c r="YX93"/>
  <c r="ZB88"/>
  <c r="ZC88"/>
  <c r="ZF88" s="1"/>
  <c r="ZJ74"/>
  <c r="ZK74"/>
  <c r="ZN74" s="1"/>
  <c r="ZO3" l="1"/>
  <c r="ZO4"/>
  <c r="ZO5"/>
  <c r="ZO6"/>
  <c r="ZO7"/>
  <c r="ZO8"/>
  <c r="ZO9"/>
  <c r="ZO10"/>
  <c r="ZO11"/>
  <c r="ZO12"/>
  <c r="ZO13"/>
  <c r="ZO14"/>
  <c r="ZO15"/>
  <c r="ZO16"/>
  <c r="ZO17"/>
  <c r="ZO18"/>
  <c r="ZO19"/>
  <c r="ZO20"/>
  <c r="ZO21"/>
  <c r="ZO22"/>
  <c r="ZO23"/>
  <c r="ZO24"/>
  <c r="ZO25"/>
  <c r="ZO26"/>
  <c r="ZO27"/>
  <c r="ZO28"/>
  <c r="ZO29"/>
  <c r="ZO30"/>
  <c r="ZO31"/>
  <c r="ZO32"/>
  <c r="ZO33"/>
  <c r="ZO34"/>
  <c r="ZO35"/>
  <c r="ZO36"/>
  <c r="ZO37"/>
  <c r="ZO38"/>
  <c r="ZO39"/>
  <c r="ZO40"/>
  <c r="ZO41"/>
  <c r="ZO42"/>
  <c r="ZO43"/>
  <c r="ZO44"/>
  <c r="ZO45"/>
  <c r="ZO46"/>
  <c r="ZO47"/>
  <c r="ZO48"/>
  <c r="ZO49"/>
  <c r="ZO50"/>
  <c r="ZO51"/>
  <c r="ZO52"/>
  <c r="ZO53"/>
  <c r="ZO54"/>
  <c r="ZO55"/>
  <c r="ZO56"/>
  <c r="ZO57"/>
  <c r="ZO58"/>
  <c r="ZO59"/>
  <c r="ZO60"/>
  <c r="ZO61"/>
  <c r="ZO62"/>
  <c r="ZO63"/>
  <c r="ZO64"/>
  <c r="ZO65"/>
  <c r="ZO66"/>
  <c r="ZO67"/>
  <c r="ZO68"/>
  <c r="ZO69"/>
  <c r="ZO70"/>
  <c r="ZO71"/>
  <c r="ZO72"/>
  <c r="ZO73"/>
  <c r="ZC74" l="1"/>
  <c r="ZB74"/>
  <c r="ZF74" l="1"/>
  <c r="ZG73" l="1"/>
  <c r="ZG72"/>
  <c r="ZG71"/>
  <c r="ZG70"/>
  <c r="ZG69"/>
  <c r="ZG68"/>
  <c r="ZG67"/>
  <c r="ZG66"/>
  <c r="ZG65"/>
  <c r="ZG64"/>
  <c r="ZG63"/>
  <c r="ZG62"/>
  <c r="ZG61"/>
  <c r="ZG60"/>
  <c r="ZG59"/>
  <c r="ZG58"/>
  <c r="ZG57"/>
  <c r="ZG56"/>
  <c r="ZG55"/>
  <c r="ZG54"/>
  <c r="ZG53"/>
  <c r="ZG52"/>
  <c r="ZG51"/>
  <c r="ZG50"/>
  <c r="ZG49"/>
  <c r="ZG48"/>
  <c r="ZG47"/>
  <c r="ZG46"/>
  <c r="ZG45"/>
  <c r="ZG44"/>
  <c r="ZG43"/>
  <c r="ZG42"/>
  <c r="ZG41"/>
  <c r="ZG40"/>
  <c r="ZG39"/>
  <c r="ZG38"/>
  <c r="ZG37"/>
  <c r="ZG36"/>
  <c r="ZG35"/>
  <c r="ZG34"/>
  <c r="ZG33"/>
  <c r="ZG32"/>
  <c r="ZG31"/>
  <c r="ZG30"/>
  <c r="ZG29"/>
  <c r="ZG28"/>
  <c r="ZG27"/>
  <c r="ZG26"/>
  <c r="ZG25"/>
  <c r="ZG24"/>
  <c r="ZG23"/>
  <c r="ZG22"/>
  <c r="ZG21"/>
  <c r="ZG20"/>
  <c r="ZG19"/>
  <c r="ZG18"/>
  <c r="ZG17"/>
  <c r="ZG16"/>
  <c r="ZG15"/>
  <c r="ZG14"/>
  <c r="ZG13"/>
  <c r="ZG12"/>
  <c r="ZG11"/>
  <c r="ZG10"/>
  <c r="ZG9"/>
  <c r="ZG8"/>
  <c r="ZG7"/>
  <c r="ZG6"/>
  <c r="ZG5"/>
  <c r="ZG4"/>
  <c r="ZG3"/>
  <c r="YT74"/>
  <c r="YU74"/>
  <c r="YX74" s="1"/>
  <c r="YU88" l="1"/>
  <c r="YX88" s="1"/>
  <c r="YT88"/>
  <c r="YM88"/>
  <c r="YL88"/>
  <c r="YN74"/>
  <c r="YM74"/>
  <c r="YL74"/>
  <c r="YY73"/>
  <c r="YQ73"/>
  <c r="YY72"/>
  <c r="YQ72"/>
  <c r="YY71"/>
  <c r="YQ71"/>
  <c r="YY70"/>
  <c r="YQ70"/>
  <c r="YY69"/>
  <c r="YQ69"/>
  <c r="YY68"/>
  <c r="YQ68"/>
  <c r="YY67"/>
  <c r="YQ67"/>
  <c r="YY66"/>
  <c r="YQ66"/>
  <c r="YY65"/>
  <c r="YQ65"/>
  <c r="YY64"/>
  <c r="YQ64"/>
  <c r="YY63"/>
  <c r="YQ63"/>
  <c r="YY62"/>
  <c r="YQ62"/>
  <c r="YY61"/>
  <c r="YQ61"/>
  <c r="YY60"/>
  <c r="YQ60"/>
  <c r="YY59"/>
  <c r="YQ59"/>
  <c r="YY58"/>
  <c r="YQ58"/>
  <c r="YY57"/>
  <c r="YQ57"/>
  <c r="YY56"/>
  <c r="YQ56"/>
  <c r="YY55"/>
  <c r="YQ55"/>
  <c r="YY54"/>
  <c r="YQ54"/>
  <c r="YY53"/>
  <c r="YQ53"/>
  <c r="YY52"/>
  <c r="YQ52"/>
  <c r="YY51"/>
  <c r="YQ51"/>
  <c r="YY50"/>
  <c r="YQ50"/>
  <c r="YY49"/>
  <c r="YQ49"/>
  <c r="YY48"/>
  <c r="YQ48"/>
  <c r="YY47"/>
  <c r="YQ47"/>
  <c r="YY46"/>
  <c r="YQ46"/>
  <c r="YY45"/>
  <c r="YQ45"/>
  <c r="YY44"/>
  <c r="YQ44"/>
  <c r="YY43"/>
  <c r="YQ43"/>
  <c r="YY42"/>
  <c r="YQ42"/>
  <c r="YY41"/>
  <c r="YQ41"/>
  <c r="YY40"/>
  <c r="YQ40"/>
  <c r="YY39"/>
  <c r="YQ39"/>
  <c r="YY38"/>
  <c r="YQ38"/>
  <c r="YY37"/>
  <c r="YQ37"/>
  <c r="YY36"/>
  <c r="YQ36"/>
  <c r="YY35"/>
  <c r="YQ35"/>
  <c r="YY34"/>
  <c r="YQ34"/>
  <c r="YY33"/>
  <c r="YQ33"/>
  <c r="YY32"/>
  <c r="YQ32"/>
  <c r="YY31"/>
  <c r="YQ31"/>
  <c r="YY30"/>
  <c r="YQ30"/>
  <c r="YY29"/>
  <c r="YQ29"/>
  <c r="YY28"/>
  <c r="YQ28"/>
  <c r="YY27"/>
  <c r="YQ27"/>
  <c r="YY26"/>
  <c r="YQ26"/>
  <c r="YY25"/>
  <c r="YQ25"/>
  <c r="YY24"/>
  <c r="YQ24"/>
  <c r="YY23"/>
  <c r="YQ23"/>
  <c r="YY22"/>
  <c r="YQ22"/>
  <c r="YY21"/>
  <c r="YQ21"/>
  <c r="YY20"/>
  <c r="YQ20"/>
  <c r="YY19"/>
  <c r="YQ19"/>
  <c r="YY18"/>
  <c r="YQ18"/>
  <c r="YY17"/>
  <c r="YQ17"/>
  <c r="YY16"/>
  <c r="YQ16"/>
  <c r="YY15"/>
  <c r="YQ15"/>
  <c r="YQ14"/>
  <c r="YY13"/>
  <c r="YQ13"/>
  <c r="YY12"/>
  <c r="YQ12"/>
  <c r="YY11"/>
  <c r="YQ11"/>
  <c r="YY10"/>
  <c r="YQ10"/>
  <c r="YQ9"/>
  <c r="YY8"/>
  <c r="YQ8"/>
  <c r="YY7"/>
  <c r="YQ7"/>
  <c r="YY6"/>
  <c r="YQ6"/>
  <c r="YY5"/>
  <c r="YQ5"/>
  <c r="YY4"/>
  <c r="YQ4"/>
  <c r="YY3"/>
  <c r="YQ3"/>
  <c r="XZ4"/>
  <c r="XZ5"/>
  <c r="XZ6"/>
  <c r="XZ7"/>
  <c r="XZ8"/>
  <c r="XZ9"/>
  <c r="XZ10"/>
  <c r="XZ11"/>
  <c r="XZ12"/>
  <c r="XZ13"/>
  <c r="XZ14"/>
  <c r="XZ15"/>
  <c r="XZ16"/>
  <c r="XZ17"/>
  <c r="XZ18"/>
  <c r="XZ19"/>
  <c r="XZ20"/>
  <c r="XZ21"/>
  <c r="XZ22"/>
  <c r="XZ23"/>
  <c r="XZ24"/>
  <c r="XZ25"/>
  <c r="XZ26"/>
  <c r="XZ27"/>
  <c r="XZ28"/>
  <c r="XZ29"/>
  <c r="XZ30"/>
  <c r="XZ31"/>
  <c r="XZ32"/>
  <c r="XZ33"/>
  <c r="XZ34"/>
  <c r="XZ35"/>
  <c r="XZ36"/>
  <c r="XZ37"/>
  <c r="XZ38"/>
  <c r="XZ39"/>
  <c r="XZ40"/>
  <c r="XZ41"/>
  <c r="XZ42"/>
  <c r="XZ43"/>
  <c r="XZ44"/>
  <c r="XZ45"/>
  <c r="XZ46"/>
  <c r="XZ47"/>
  <c r="XZ48"/>
  <c r="XZ49"/>
  <c r="XZ50"/>
  <c r="XZ51"/>
  <c r="XZ52"/>
  <c r="XZ53"/>
  <c r="XZ54"/>
  <c r="XZ55"/>
  <c r="XZ56"/>
  <c r="XZ57"/>
  <c r="XZ58"/>
  <c r="XZ59"/>
  <c r="XZ60"/>
  <c r="XZ61"/>
  <c r="XZ62"/>
  <c r="XZ63"/>
  <c r="XZ64"/>
  <c r="XZ65"/>
  <c r="XZ66"/>
  <c r="XZ67"/>
  <c r="XZ68"/>
  <c r="XZ69"/>
  <c r="XZ70"/>
  <c r="XZ71"/>
  <c r="XZ72"/>
  <c r="XZ73"/>
  <c r="XZ3"/>
  <c r="XV74"/>
  <c r="XW74"/>
  <c r="XX74"/>
  <c r="YE14"/>
  <c r="YH14" s="1"/>
  <c r="YH4"/>
  <c r="YH5"/>
  <c r="YH6"/>
  <c r="YH7"/>
  <c r="YH8"/>
  <c r="YH10"/>
  <c r="YH11"/>
  <c r="YH12"/>
  <c r="YH13"/>
  <c r="YH15"/>
  <c r="YH16"/>
  <c r="YH17"/>
  <c r="YH18"/>
  <c r="YH19"/>
  <c r="YH20"/>
  <c r="YH21"/>
  <c r="YH22"/>
  <c r="YH23"/>
  <c r="YH24"/>
  <c r="YH25"/>
  <c r="YH26"/>
  <c r="YH27"/>
  <c r="YH28"/>
  <c r="YH29"/>
  <c r="YH30"/>
  <c r="YH31"/>
  <c r="YH32"/>
  <c r="YH33"/>
  <c r="YH34"/>
  <c r="YH35"/>
  <c r="YH36"/>
  <c r="YH37"/>
  <c r="YH38"/>
  <c r="YH39"/>
  <c r="YH40"/>
  <c r="YH41"/>
  <c r="YH42"/>
  <c r="YH43"/>
  <c r="YH44"/>
  <c r="YH45"/>
  <c r="YH46"/>
  <c r="YH47"/>
  <c r="YH48"/>
  <c r="YH49"/>
  <c r="YH50"/>
  <c r="YH51"/>
  <c r="YH52"/>
  <c r="YH53"/>
  <c r="YH54"/>
  <c r="YH55"/>
  <c r="YH56"/>
  <c r="YH57"/>
  <c r="YH58"/>
  <c r="YH59"/>
  <c r="YH60"/>
  <c r="YH61"/>
  <c r="YH62"/>
  <c r="YH63"/>
  <c r="YH64"/>
  <c r="YH65"/>
  <c r="YH66"/>
  <c r="YH67"/>
  <c r="YH68"/>
  <c r="YH69"/>
  <c r="YH70"/>
  <c r="YH71"/>
  <c r="YH72"/>
  <c r="YH73"/>
  <c r="YH3"/>
  <c r="YD9"/>
  <c r="YE9"/>
  <c r="YH9" s="1"/>
  <c r="YP88" l="1"/>
  <c r="YP74"/>
  <c r="YY14"/>
  <c r="YY9"/>
  <c r="XZ74"/>
  <c r="YI33"/>
  <c r="YA3" l="1"/>
  <c r="YA4"/>
  <c r="YA5"/>
  <c r="YA6"/>
  <c r="YA7"/>
  <c r="YA8"/>
  <c r="YA10"/>
  <c r="YA13"/>
  <c r="YA15"/>
  <c r="YA16"/>
  <c r="YA18"/>
  <c r="YA19"/>
  <c r="YA20"/>
  <c r="YA23"/>
  <c r="YA24"/>
  <c r="YA25"/>
  <c r="YA26"/>
  <c r="YA27"/>
  <c r="YA28"/>
  <c r="YA29"/>
  <c r="YA30"/>
  <c r="YA32"/>
  <c r="YA33"/>
  <c r="YA34"/>
  <c r="YA35"/>
  <c r="YA36"/>
  <c r="YA37"/>
  <c r="YA38"/>
  <c r="YA39"/>
  <c r="YA40"/>
  <c r="YA41"/>
  <c r="YA44"/>
  <c r="YA45"/>
  <c r="YA46"/>
  <c r="YA47"/>
  <c r="YA48"/>
  <c r="YA49"/>
  <c r="YA50"/>
  <c r="YA51"/>
  <c r="YA52"/>
  <c r="YA53"/>
  <c r="YA54"/>
  <c r="YA56"/>
  <c r="YA57"/>
  <c r="YA58"/>
  <c r="YA59"/>
  <c r="YA60"/>
  <c r="YA61"/>
  <c r="YA62"/>
  <c r="YA63"/>
  <c r="YA64"/>
  <c r="YA65"/>
  <c r="YA66"/>
  <c r="YA67"/>
  <c r="YA68"/>
  <c r="YA70"/>
  <c r="YA71"/>
  <c r="YA72"/>
  <c r="YA73"/>
  <c r="YI73"/>
  <c r="YI72"/>
  <c r="YI71"/>
  <c r="YI70"/>
  <c r="YI68"/>
  <c r="YI67"/>
  <c r="YI66"/>
  <c r="YI65"/>
  <c r="YI64"/>
  <c r="YI63"/>
  <c r="YI62"/>
  <c r="YI61"/>
  <c r="YI60"/>
  <c r="YI59"/>
  <c r="YI58"/>
  <c r="YI57"/>
  <c r="YI56"/>
  <c r="YI54"/>
  <c r="YI53"/>
  <c r="YI52"/>
  <c r="YI51"/>
  <c r="YI50"/>
  <c r="YI48"/>
  <c r="YI47"/>
  <c r="YI46"/>
  <c r="YI45"/>
  <c r="YI44"/>
  <c r="YI41"/>
  <c r="YI40"/>
  <c r="YI39"/>
  <c r="YI38"/>
  <c r="YI37"/>
  <c r="YI36"/>
  <c r="YI35"/>
  <c r="YI34"/>
  <c r="YI32"/>
  <c r="YI30"/>
  <c r="YI29"/>
  <c r="YI28"/>
  <c r="YI27"/>
  <c r="YI26"/>
  <c r="YI25"/>
  <c r="YI24"/>
  <c r="YI23"/>
  <c r="YI20"/>
  <c r="YI19"/>
  <c r="YI18"/>
  <c r="YI16"/>
  <c r="YI15"/>
  <c r="YI13"/>
  <c r="YI10"/>
  <c r="YI7"/>
  <c r="YI6"/>
  <c r="YI5"/>
  <c r="YI3"/>
  <c r="YE88"/>
  <c r="YD88"/>
  <c r="XW88"/>
  <c r="XV88"/>
  <c r="YE74" l="1"/>
  <c r="XZ88"/>
  <c r="YH88"/>
  <c r="YD74"/>
  <c r="YH74" l="1"/>
  <c r="XO55"/>
  <c r="XN55"/>
  <c r="XO43"/>
  <c r="XN43"/>
  <c r="XP42"/>
  <c r="XN42"/>
  <c r="XP31"/>
  <c r="XN31"/>
  <c r="XP22"/>
  <c r="XO22"/>
  <c r="XN22"/>
  <c r="XP21"/>
  <c r="XO21"/>
  <c r="XN21"/>
  <c r="XO17"/>
  <c r="XN17"/>
  <c r="XP14"/>
  <c r="XO14"/>
  <c r="XN14"/>
  <c r="XP12"/>
  <c r="XO12"/>
  <c r="XN12"/>
  <c r="XP11"/>
  <c r="XN11"/>
  <c r="YI11" s="1"/>
  <c r="XP9"/>
  <c r="XO9"/>
  <c r="XN9"/>
  <c r="XP8"/>
  <c r="XN8"/>
  <c r="XP4"/>
  <c r="XN4"/>
  <c r="XO88"/>
  <c r="XR88" s="1"/>
  <c r="XN88"/>
  <c r="XO74"/>
  <c r="XS73"/>
  <c r="XR73"/>
  <c r="XS72"/>
  <c r="XR72"/>
  <c r="XS71"/>
  <c r="XR71"/>
  <c r="XS70"/>
  <c r="XR70"/>
  <c r="XS69"/>
  <c r="XR69"/>
  <c r="YI69" s="1"/>
  <c r="XS68"/>
  <c r="XR68"/>
  <c r="XS67"/>
  <c r="XR67"/>
  <c r="XS66"/>
  <c r="XR66"/>
  <c r="XS65"/>
  <c r="XR65"/>
  <c r="XS64"/>
  <c r="XR64"/>
  <c r="XS63"/>
  <c r="XR63"/>
  <c r="XS62"/>
  <c r="XR62"/>
  <c r="XS61"/>
  <c r="XR61"/>
  <c r="XS60"/>
  <c r="XR60"/>
  <c r="XS59"/>
  <c r="XR59"/>
  <c r="XS58"/>
  <c r="XR58"/>
  <c r="XS57"/>
  <c r="XR57"/>
  <c r="XS56"/>
  <c r="XR56"/>
  <c r="XS54"/>
  <c r="XR54"/>
  <c r="XS53"/>
  <c r="XR53"/>
  <c r="XS52"/>
  <c r="XR52"/>
  <c r="XS51"/>
  <c r="XR51"/>
  <c r="XS50"/>
  <c r="XR50"/>
  <c r="XS49"/>
  <c r="XR49"/>
  <c r="YI49" s="1"/>
  <c r="XS48"/>
  <c r="XR48"/>
  <c r="XS47"/>
  <c r="XR47"/>
  <c r="XS46"/>
  <c r="XR46"/>
  <c r="XS45"/>
  <c r="XR45"/>
  <c r="XS44"/>
  <c r="XR44"/>
  <c r="XQ43"/>
  <c r="XQ42"/>
  <c r="XS41"/>
  <c r="XR41"/>
  <c r="XS40"/>
  <c r="XR40"/>
  <c r="XS39"/>
  <c r="XR39"/>
  <c r="XS38"/>
  <c r="XR38"/>
  <c r="XS37"/>
  <c r="XR37"/>
  <c r="XS36"/>
  <c r="XR36"/>
  <c r="XS35"/>
  <c r="XR35"/>
  <c r="XS34"/>
  <c r="XR34"/>
  <c r="XS33"/>
  <c r="XR33"/>
  <c r="XS32"/>
  <c r="XR32"/>
  <c r="XQ31"/>
  <c r="XS30"/>
  <c r="XR30"/>
  <c r="XS29"/>
  <c r="XR29"/>
  <c r="XS28"/>
  <c r="XR28"/>
  <c r="XS27"/>
  <c r="XR27"/>
  <c r="XS26"/>
  <c r="XR26"/>
  <c r="XS25"/>
  <c r="XR25"/>
  <c r="XS24"/>
  <c r="XR24"/>
  <c r="XS23"/>
  <c r="XR23"/>
  <c r="XQ22"/>
  <c r="XR22"/>
  <c r="XQ21"/>
  <c r="XR21"/>
  <c r="XS20"/>
  <c r="XR20"/>
  <c r="XS19"/>
  <c r="XR19"/>
  <c r="XS18"/>
  <c r="XR18"/>
  <c r="XQ17"/>
  <c r="XR17"/>
  <c r="XS16"/>
  <c r="XR16"/>
  <c r="XS15"/>
  <c r="XR15"/>
  <c r="XS13"/>
  <c r="XR13"/>
  <c r="XQ12"/>
  <c r="XR12"/>
  <c r="XS10"/>
  <c r="XR10"/>
  <c r="XR9"/>
  <c r="XR8"/>
  <c r="XS7"/>
  <c r="XR7"/>
  <c r="XS6"/>
  <c r="XR6"/>
  <c r="XS5"/>
  <c r="XR5"/>
  <c r="XR4"/>
  <c r="XS3"/>
  <c r="XR3"/>
  <c r="YI55" l="1"/>
  <c r="XN74"/>
  <c r="XR11"/>
  <c r="XR55"/>
  <c r="YI4"/>
  <c r="YI8"/>
  <c r="YI9"/>
  <c r="YI14"/>
  <c r="YI22"/>
  <c r="YI12"/>
  <c r="YI17"/>
  <c r="YI21"/>
  <c r="YI31"/>
  <c r="YI42"/>
  <c r="YI43"/>
  <c r="XR74"/>
  <c r="XR14"/>
  <c r="XR31"/>
  <c r="XR42"/>
  <c r="XR43"/>
  <c r="XF55" l="1"/>
  <c r="XF43"/>
  <c r="XI43"/>
  <c r="XF42"/>
  <c r="XI42"/>
  <c r="XF31"/>
  <c r="XI31"/>
  <c r="XF22"/>
  <c r="XI22"/>
  <c r="XI21"/>
  <c r="XF21"/>
  <c r="YA21" s="1"/>
  <c r="XF17"/>
  <c r="XI17"/>
  <c r="XF14"/>
  <c r="XF12"/>
  <c r="YA12" s="1"/>
  <c r="XI12"/>
  <c r="XK12"/>
  <c r="XK13"/>
  <c r="XK15"/>
  <c r="XK16"/>
  <c r="XK17"/>
  <c r="XK18"/>
  <c r="XK19"/>
  <c r="XK20"/>
  <c r="XK22"/>
  <c r="XK23"/>
  <c r="XK24"/>
  <c r="XK25"/>
  <c r="XK26"/>
  <c r="XK27"/>
  <c r="XK28"/>
  <c r="XK29"/>
  <c r="XK30"/>
  <c r="XK32"/>
  <c r="XK33"/>
  <c r="XK34"/>
  <c r="XK35"/>
  <c r="XK36"/>
  <c r="XK37"/>
  <c r="XK38"/>
  <c r="XK39"/>
  <c r="XK40"/>
  <c r="XK41"/>
  <c r="XK44"/>
  <c r="XK45"/>
  <c r="XK46"/>
  <c r="XK47"/>
  <c r="XK48"/>
  <c r="XK49"/>
  <c r="XK50"/>
  <c r="XK51"/>
  <c r="XK52"/>
  <c r="XK53"/>
  <c r="XK56"/>
  <c r="XK57"/>
  <c r="XK58"/>
  <c r="XK60"/>
  <c r="XK61"/>
  <c r="XK62"/>
  <c r="XK63"/>
  <c r="XK64"/>
  <c r="XK65"/>
  <c r="XK66"/>
  <c r="XK67"/>
  <c r="XK68"/>
  <c r="XK69"/>
  <c r="XK71"/>
  <c r="XK72"/>
  <c r="XK73"/>
  <c r="XK3"/>
  <c r="XK4"/>
  <c r="XK5"/>
  <c r="XK6"/>
  <c r="XK7"/>
  <c r="XK8"/>
  <c r="XK10"/>
  <c r="XJ4"/>
  <c r="XJ5"/>
  <c r="XJ6"/>
  <c r="XJ7"/>
  <c r="XJ8"/>
  <c r="XJ10"/>
  <c r="XJ11"/>
  <c r="YA11" s="1"/>
  <c r="XJ13"/>
  <c r="XJ14"/>
  <c r="XK14" s="1"/>
  <c r="XJ15"/>
  <c r="XJ16"/>
  <c r="XJ17"/>
  <c r="XJ18"/>
  <c r="XJ19"/>
  <c r="XJ20"/>
  <c r="XJ22"/>
  <c r="XJ23"/>
  <c r="XJ24"/>
  <c r="XJ25"/>
  <c r="XJ26"/>
  <c r="XJ27"/>
  <c r="XJ28"/>
  <c r="XJ29"/>
  <c r="XJ30"/>
  <c r="XJ32"/>
  <c r="XJ33"/>
  <c r="XJ34"/>
  <c r="XJ35"/>
  <c r="XJ36"/>
  <c r="XJ37"/>
  <c r="XJ38"/>
  <c r="XJ39"/>
  <c r="XJ40"/>
  <c r="XJ41"/>
  <c r="XJ42"/>
  <c r="XJ43"/>
  <c r="XK43" s="1"/>
  <c r="XJ44"/>
  <c r="XJ45"/>
  <c r="XJ46"/>
  <c r="XJ47"/>
  <c r="XJ48"/>
  <c r="XJ49"/>
  <c r="XJ50"/>
  <c r="XJ51"/>
  <c r="XJ52"/>
  <c r="XJ53"/>
  <c r="XJ54"/>
  <c r="XJ55"/>
  <c r="XK55" s="1"/>
  <c r="XJ56"/>
  <c r="XJ57"/>
  <c r="XJ58"/>
  <c r="XJ59"/>
  <c r="XJ60"/>
  <c r="XJ61"/>
  <c r="XJ62"/>
  <c r="XJ63"/>
  <c r="XJ64"/>
  <c r="XJ65"/>
  <c r="XJ66"/>
  <c r="XJ67"/>
  <c r="XJ68"/>
  <c r="XJ69"/>
  <c r="YA69" s="1"/>
  <c r="XJ70"/>
  <c r="XJ71"/>
  <c r="XJ72"/>
  <c r="XJ73"/>
  <c r="XJ3"/>
  <c r="XF9"/>
  <c r="YA9" s="1"/>
  <c r="XG88"/>
  <c r="XF88"/>
  <c r="XJ88" s="1"/>
  <c r="XG74"/>
  <c r="XC4"/>
  <c r="XC5"/>
  <c r="XC6"/>
  <c r="XC7"/>
  <c r="XC8"/>
  <c r="XC9"/>
  <c r="XC10"/>
  <c r="XC12"/>
  <c r="XC13"/>
  <c r="XC14"/>
  <c r="XC15"/>
  <c r="XC16"/>
  <c r="XC18"/>
  <c r="XC19"/>
  <c r="XC21"/>
  <c r="XC22"/>
  <c r="XC23"/>
  <c r="XC24"/>
  <c r="XC25"/>
  <c r="XC26"/>
  <c r="XC27"/>
  <c r="XC28"/>
  <c r="XC29"/>
  <c r="XC30"/>
  <c r="XC31"/>
  <c r="XC32"/>
  <c r="XC33"/>
  <c r="XC34"/>
  <c r="XC35"/>
  <c r="XC36"/>
  <c r="XC37"/>
  <c r="XC38"/>
  <c r="XC39"/>
  <c r="XC40"/>
  <c r="XC41"/>
  <c r="XC42"/>
  <c r="XC43"/>
  <c r="XC44"/>
  <c r="XC45"/>
  <c r="XC46"/>
  <c r="XC47"/>
  <c r="XC48"/>
  <c r="XC49"/>
  <c r="XC50"/>
  <c r="XC51"/>
  <c r="XC52"/>
  <c r="XC53"/>
  <c r="XC57"/>
  <c r="XC58"/>
  <c r="XC60"/>
  <c r="XC61"/>
  <c r="XC62"/>
  <c r="XC63"/>
  <c r="XC64"/>
  <c r="XC65"/>
  <c r="XC66"/>
  <c r="XC67"/>
  <c r="XC68"/>
  <c r="XC69"/>
  <c r="XC71"/>
  <c r="XC72"/>
  <c r="XC73"/>
  <c r="XS14" l="1"/>
  <c r="YA14"/>
  <c r="XS43"/>
  <c r="YA43"/>
  <c r="YA55"/>
  <c r="XJ21"/>
  <c r="YA17"/>
  <c r="YA22"/>
  <c r="YA31"/>
  <c r="YA42"/>
  <c r="XS11"/>
  <c r="XJ12"/>
  <c r="XS12"/>
  <c r="XS21"/>
  <c r="XS55"/>
  <c r="XJ9"/>
  <c r="XS9" s="1"/>
  <c r="XS8"/>
  <c r="XS4"/>
  <c r="XS17"/>
  <c r="XS22"/>
  <c r="XK31"/>
  <c r="XK42"/>
  <c r="XK9"/>
  <c r="XS42"/>
  <c r="XJ31"/>
  <c r="XK21"/>
  <c r="XF74"/>
  <c r="XJ74" s="1"/>
  <c r="XB4"/>
  <c r="XB5"/>
  <c r="XB6"/>
  <c r="XB7"/>
  <c r="XB8"/>
  <c r="XB9"/>
  <c r="XB10"/>
  <c r="XB11"/>
  <c r="XB12"/>
  <c r="XB13"/>
  <c r="XB14"/>
  <c r="XB15"/>
  <c r="XB16"/>
  <c r="XB17"/>
  <c r="XB18"/>
  <c r="XB19"/>
  <c r="XB20"/>
  <c r="XB21"/>
  <c r="XB22"/>
  <c r="XB23"/>
  <c r="XB24"/>
  <c r="XB25"/>
  <c r="XB26"/>
  <c r="XB27"/>
  <c r="XB28"/>
  <c r="XB29"/>
  <c r="XB30"/>
  <c r="XB31"/>
  <c r="XB32"/>
  <c r="XB33"/>
  <c r="XB34"/>
  <c r="XB35"/>
  <c r="XB36"/>
  <c r="XB37"/>
  <c r="XB38"/>
  <c r="XB39"/>
  <c r="XB40"/>
  <c r="XB41"/>
  <c r="XB42"/>
  <c r="XB43"/>
  <c r="XB44"/>
  <c r="XB45"/>
  <c r="XB46"/>
  <c r="XB47"/>
  <c r="XB48"/>
  <c r="XB49"/>
  <c r="XB50"/>
  <c r="XB51"/>
  <c r="XB52"/>
  <c r="XB53"/>
  <c r="XB54"/>
  <c r="XK54" s="1"/>
  <c r="XB55"/>
  <c r="XB56"/>
  <c r="XB57"/>
  <c r="XB58"/>
  <c r="XB59"/>
  <c r="XK59" s="1"/>
  <c r="XB60"/>
  <c r="XB61"/>
  <c r="XB62"/>
  <c r="XB63"/>
  <c r="XB64"/>
  <c r="XB65"/>
  <c r="XB66"/>
  <c r="XB67"/>
  <c r="XB68"/>
  <c r="XB69"/>
  <c r="XB70"/>
  <c r="XB71"/>
  <c r="XB72"/>
  <c r="XB73"/>
  <c r="XB3"/>
  <c r="WY88"/>
  <c r="WX88"/>
  <c r="WY74"/>
  <c r="WX74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Q74" i="19"/>
  <c r="WP74"/>
  <c r="WT4"/>
  <c r="WT5"/>
  <c r="WT6"/>
  <c r="WT7"/>
  <c r="WT8"/>
  <c r="WT9"/>
  <c r="WT10"/>
  <c r="WT11"/>
  <c r="WT12"/>
  <c r="WT13"/>
  <c r="WT14"/>
  <c r="WT15"/>
  <c r="WT16"/>
  <c r="WT17"/>
  <c r="WT18"/>
  <c r="WT19"/>
  <c r="WT20"/>
  <c r="WT21"/>
  <c r="WT22"/>
  <c r="WT23"/>
  <c r="WT24"/>
  <c r="WT25"/>
  <c r="WT26"/>
  <c r="WT27"/>
  <c r="WT28"/>
  <c r="WT29"/>
  <c r="WT30"/>
  <c r="WT31"/>
  <c r="WT32"/>
  <c r="WT33"/>
  <c r="WT34"/>
  <c r="WT35"/>
  <c r="WT36"/>
  <c r="WT37"/>
  <c r="WT38"/>
  <c r="WT39"/>
  <c r="WT40"/>
  <c r="WT41"/>
  <c r="WT42"/>
  <c r="WT43"/>
  <c r="WT44"/>
  <c r="WT45"/>
  <c r="WT46"/>
  <c r="WT47"/>
  <c r="WT48"/>
  <c r="WT49"/>
  <c r="WT50"/>
  <c r="WT51"/>
  <c r="WT52"/>
  <c r="WT53"/>
  <c r="WT54"/>
  <c r="WT55"/>
  <c r="WT56"/>
  <c r="WT57"/>
  <c r="WT58"/>
  <c r="WT59"/>
  <c r="WT60"/>
  <c r="WT61"/>
  <c r="WT62"/>
  <c r="WT63"/>
  <c r="WT64"/>
  <c r="WT65"/>
  <c r="WT66"/>
  <c r="WT67"/>
  <c r="WT68"/>
  <c r="WT69"/>
  <c r="WT70"/>
  <c r="WT71"/>
  <c r="WT72"/>
  <c r="WT73"/>
  <c r="WT3"/>
  <c r="WQ88"/>
  <c r="WP88"/>
  <c r="XS31" l="1"/>
  <c r="XC11"/>
  <c r="XK11"/>
  <c r="XK70"/>
  <c r="XC70"/>
  <c r="XC56"/>
  <c r="XC54"/>
  <c r="XC20"/>
  <c r="XC59"/>
  <c r="XC55"/>
  <c r="XC17"/>
  <c r="XC3"/>
  <c r="WT88"/>
  <c r="QA74" i="20"/>
  <c r="AAJ74" i="13"/>
  <c r="XB88" i="19"/>
  <c r="WT74"/>
  <c r="XB74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I88" i="19" l="1"/>
  <c r="WH88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L88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L4" i="19" l="1"/>
  <c r="WU4" s="1"/>
  <c r="WL5"/>
  <c r="WL6"/>
  <c r="WU6" s="1"/>
  <c r="WL7"/>
  <c r="WL8"/>
  <c r="WU8" s="1"/>
  <c r="WL9"/>
  <c r="WL10"/>
  <c r="WU10" s="1"/>
  <c r="WL11"/>
  <c r="WL12"/>
  <c r="WU12" s="1"/>
  <c r="WL13"/>
  <c r="WL14"/>
  <c r="WU14" s="1"/>
  <c r="WL15"/>
  <c r="WU15" s="1"/>
  <c r="WL16"/>
  <c r="WU16" s="1"/>
  <c r="WL17"/>
  <c r="WL18"/>
  <c r="WU18" s="1"/>
  <c r="WL19"/>
  <c r="WL20"/>
  <c r="WU20" s="1"/>
  <c r="WL21"/>
  <c r="WU21" s="1"/>
  <c r="WL22"/>
  <c r="WU22" s="1"/>
  <c r="WL23"/>
  <c r="WL24"/>
  <c r="WU24" s="1"/>
  <c r="WL25"/>
  <c r="WL26"/>
  <c r="WU26" s="1"/>
  <c r="WL27"/>
  <c r="WL28"/>
  <c r="WU28" s="1"/>
  <c r="WL29"/>
  <c r="WL30"/>
  <c r="WU30" s="1"/>
  <c r="WL31"/>
  <c r="WL32"/>
  <c r="WU32" s="1"/>
  <c r="WL33"/>
  <c r="WL34"/>
  <c r="WU34" s="1"/>
  <c r="WL35"/>
  <c r="WL36"/>
  <c r="WU36" s="1"/>
  <c r="WL37"/>
  <c r="WL38"/>
  <c r="WU38" s="1"/>
  <c r="WL39"/>
  <c r="WL40"/>
  <c r="WU40" s="1"/>
  <c r="WL41"/>
  <c r="WL42"/>
  <c r="WU42" s="1"/>
  <c r="WL43"/>
  <c r="WL44"/>
  <c r="WU44" s="1"/>
  <c r="WL45"/>
  <c r="WL46"/>
  <c r="WU46" s="1"/>
  <c r="WL47"/>
  <c r="WL48"/>
  <c r="WU48" s="1"/>
  <c r="WL49"/>
  <c r="WL50"/>
  <c r="WU50" s="1"/>
  <c r="WL51"/>
  <c r="WL52"/>
  <c r="WU52" s="1"/>
  <c r="WL53"/>
  <c r="WL54"/>
  <c r="WU54" s="1"/>
  <c r="WL55"/>
  <c r="WL56"/>
  <c r="WU56" s="1"/>
  <c r="WL57"/>
  <c r="WL58"/>
  <c r="WU58" s="1"/>
  <c r="WL59"/>
  <c r="WU59" s="1"/>
  <c r="WL60"/>
  <c r="WU60" s="1"/>
  <c r="WL61"/>
  <c r="WL62"/>
  <c r="WU62" s="1"/>
  <c r="WL63"/>
  <c r="WL64"/>
  <c r="WU64" s="1"/>
  <c r="WL65"/>
  <c r="WL66"/>
  <c r="WU66" s="1"/>
  <c r="WL67"/>
  <c r="WU67" s="1"/>
  <c r="WL68"/>
  <c r="WU68" s="1"/>
  <c r="WL69"/>
  <c r="WL70"/>
  <c r="WU70" s="1"/>
  <c r="WL71"/>
  <c r="WL72"/>
  <c r="WU72" s="1"/>
  <c r="WL73"/>
  <c r="WU73" s="1"/>
  <c r="WL3"/>
  <c r="WU3" s="1"/>
  <c r="WI74"/>
  <c r="WH74"/>
  <c r="WA88"/>
  <c r="VZ88"/>
  <c r="WA74"/>
  <c r="VZ74"/>
  <c r="WD4"/>
  <c r="WD5"/>
  <c r="WD6"/>
  <c r="WD7"/>
  <c r="WD8"/>
  <c r="WD9"/>
  <c r="WD10"/>
  <c r="WD11"/>
  <c r="WD12"/>
  <c r="WD13"/>
  <c r="WD14"/>
  <c r="WD15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D60"/>
  <c r="WD61"/>
  <c r="WD62"/>
  <c r="WD63"/>
  <c r="WD64"/>
  <c r="WD65"/>
  <c r="WD66"/>
  <c r="WD67"/>
  <c r="WD68"/>
  <c r="WD69"/>
  <c r="WD70"/>
  <c r="WD71"/>
  <c r="WD72"/>
  <c r="WD73"/>
  <c r="WD3"/>
  <c r="WM67" l="1"/>
  <c r="WM59"/>
  <c r="WM15"/>
  <c r="WM71"/>
  <c r="WU71"/>
  <c r="WM69"/>
  <c r="WU69"/>
  <c r="WM65"/>
  <c r="WU65"/>
  <c r="WM63"/>
  <c r="WU63"/>
  <c r="WM61"/>
  <c r="WU61"/>
  <c r="WM57"/>
  <c r="WU57"/>
  <c r="WM55"/>
  <c r="WU55"/>
  <c r="WM53"/>
  <c r="WU53"/>
  <c r="WM51"/>
  <c r="WU51"/>
  <c r="WM49"/>
  <c r="WU49"/>
  <c r="WM47"/>
  <c r="WU47"/>
  <c r="WM45"/>
  <c r="WU45"/>
  <c r="WM43"/>
  <c r="WU43"/>
  <c r="WM41"/>
  <c r="WU41"/>
  <c r="WM39"/>
  <c r="WU39"/>
  <c r="WM37"/>
  <c r="WU37"/>
  <c r="WM35"/>
  <c r="WU35"/>
  <c r="WM33"/>
  <c r="WU33"/>
  <c r="WM31"/>
  <c r="WU31"/>
  <c r="WM29"/>
  <c r="WU29"/>
  <c r="WM27"/>
  <c r="WU27"/>
  <c r="WM25"/>
  <c r="WU25"/>
  <c r="WM23"/>
  <c r="WU23"/>
  <c r="WM19"/>
  <c r="WU19"/>
  <c r="WM17"/>
  <c r="WU17"/>
  <c r="WM13"/>
  <c r="WU13"/>
  <c r="WM11"/>
  <c r="WU11"/>
  <c r="WM9"/>
  <c r="WU9"/>
  <c r="WM7"/>
  <c r="WU7"/>
  <c r="WM5"/>
  <c r="WU5"/>
  <c r="WL74"/>
  <c r="WD88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R88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V88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ZM20" l="1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E3" i="19"/>
  <c r="WE11"/>
  <c r="MC74" i="23"/>
  <c r="OU74" i="21"/>
  <c r="OU74" i="20"/>
  <c r="ZD74" i="13"/>
  <c r="VK74" i="19" l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N74" l="1"/>
  <c r="VW73"/>
  <c r="VW31"/>
  <c r="VW3"/>
  <c r="VW22"/>
  <c r="VW17"/>
  <c r="VW4"/>
  <c r="VW21"/>
  <c r="VW8"/>
  <c r="VK88"/>
  <c r="VJ88"/>
  <c r="VN88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S74" i="19"/>
  <c r="VR74"/>
  <c r="VV74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ZE3" i="13" l="1"/>
  <c r="OV3" i="20"/>
  <c r="OV42"/>
  <c r="OV21"/>
  <c r="OV12"/>
  <c r="OV55"/>
  <c r="OV52"/>
  <c r="OV22"/>
  <c r="OV17"/>
  <c r="OV14"/>
  <c r="OV9"/>
  <c r="VO3" i="19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VO54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YW72" i="13" l="1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UX74" i="19"/>
  <c r="LJ89" i="23" l="1"/>
  <c r="LI89"/>
  <c r="OB89" i="21"/>
  <c r="OA89"/>
  <c r="OB87" i="20"/>
  <c r="OA87"/>
  <c r="YK88" i="13"/>
  <c r="YJ88"/>
  <c r="UU88" i="19"/>
  <c r="UT88"/>
  <c r="LM89" i="23" l="1"/>
  <c r="OE89" i="21"/>
  <c r="YN88" i="13"/>
  <c r="OE87" i="20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NW74" i="21" l="1"/>
  <c r="OF3"/>
  <c r="YO3" i="13"/>
  <c r="OF15" i="21"/>
  <c r="LN73" i="23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NO74" i="21" l="1"/>
  <c r="YG3" i="13"/>
  <c r="NX3" i="21"/>
  <c r="LF73" i="23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V86"/>
  <c r="TZ86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NH24" i="21" l="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XI59" i="13" l="1"/>
  <c r="XI73"/>
  <c r="XI53"/>
  <c r="MZ3" i="20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MR73" i="21" l="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P86"/>
  <c r="ST86" l="1"/>
  <c r="TB86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MJ72" i="21" l="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l="1"/>
  <c r="RV4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VL74" i="13" l="1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KU74" i="20" l="1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HU74" l="1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l="1"/>
  <c r="BM87" i="25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35" i="23" l="1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IR41" i="21" l="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31"/>
  <c r="OU42"/>
  <c r="OU43"/>
  <c r="OU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OU57" i="19" l="1"/>
  <c r="OU52"/>
  <c r="OU34"/>
  <c r="OU29"/>
  <c r="OU69"/>
  <c r="OU6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RG12" i="13" l="1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AG90" l="1"/>
  <c r="II103" i="19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4" i="23" l="1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5" i="19"/>
  <c r="KL85"/>
  <c r="OT85" i="13" l="1"/>
  <c r="ED85" i="20"/>
  <c r="DV85"/>
  <c r="EL85" i="21"/>
  <c r="BQ85" i="23"/>
  <c r="KO85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17"/>
  <c r="KP28"/>
  <c r="KK74"/>
  <c r="KL74"/>
  <c r="KP36" l="1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BI85" i="23" l="1"/>
  <c r="EE12" i="20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DN85" i="20" l="1"/>
  <c r="BA85" i="23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4" i="19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22" i="20" l="1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MP52" i="13"/>
  <c r="IS74" i="19" l="1"/>
  <c r="JB74" s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H85" i="20" l="1"/>
  <c r="CP85" i="2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U85" i="23" l="1"/>
  <c r="CH85" i="2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1" i="19"/>
  <c r="IC100"/>
  <c r="IC96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CA65" i="21" l="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Z85" i="20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AD85" i="20" l="1"/>
  <c r="FW126" i="12"/>
  <c r="FO126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74" i="13" l="1"/>
  <c r="HZ85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B76" i="13" l="1"/>
  <c r="HC14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O4" i="1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<sst xmlns="http://schemas.openxmlformats.org/spreadsheetml/2006/main" count="36963" uniqueCount="456">
  <si>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</si>
  <si>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</si>
  <si>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</si>
  <si>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</si>
  <si>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</si>
  <si>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</si>
  <si>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</si>
  <si>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</si>
  <si>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</si>
  <si>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</si>
  <si>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</si>
  <si>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</si>
  <si>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</si>
  <si>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</si>
  <si>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</si>
  <si>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</si>
  <si>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</si>
  <si>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</si>
  <si>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</si>
  <si>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</si>
  <si>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</si>
  <si>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</si>
  <si>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</si>
  <si>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</si>
  <si>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</si>
  <si>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</si>
  <si>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</si>
  <si>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</si>
  <si>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</si>
  <si>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</si>
  <si>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</si>
  <si>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</si>
  <si>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</si>
  <si>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</si>
  <si>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</si>
  <si>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</si>
  <si>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</si>
  <si>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</si>
  <si>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</si>
  <si>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</si>
  <si>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</si>
  <si>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</si>
  <si>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</si>
  <si>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</si>
  <si>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</si>
  <si>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</si>
  <si>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</si>
  <si>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</si>
  <si>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</si>
  <si>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</si>
  <si>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</si>
  <si>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</si>
  <si>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</si>
  <si>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</si>
  <si>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</si>
  <si>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</si>
  <si>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</si>
  <si>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</si>
  <si>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</si>
  <si>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</si>
  <si>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</si>
  <si>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</si>
  <si>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</si>
  <si>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</si>
  <si>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</si>
  <si>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</si>
  <si>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</si>
  <si>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</si>
  <si>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</si>
  <si>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</si>
  <si>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</si>
  <si>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</si>
  <si>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</si>
  <si>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</si>
  <si>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</si>
  <si>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</si>
  <si>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</si>
  <si>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</si>
  <si>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</si>
  <si>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</si>
  <si>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</si>
  <si>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</si>
  <si>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</si>
  <si>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</si>
  <si>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</si>
  <si>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</si>
  <si>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</si>
  <si>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</si>
  <si>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</si>
  <si>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</si>
  <si>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</si>
  <si>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</si>
  <si>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</si>
  <si>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</si>
  <si>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</si>
  <si>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</si>
  <si>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</si>
  <si>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</si>
  <si>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</si>
  <si>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</si>
  <si>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</si>
  <si>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</si>
  <si>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</si>
  <si>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</si>
  <si>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</si>
  <si>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</si>
  <si>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</si>
  <si>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</si>
  <si>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</si>
  <si>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</si>
  <si>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</si>
  <si>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</si>
  <si>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</si>
  <si>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</si>
  <si>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</si>
  <si>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</si>
  <si>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</si>
  <si>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</si>
  <si>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</si>
  <si>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</si>
  <si>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</si>
  <si>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</si>
  <si>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</si>
  <si>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</si>
  <si>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</si>
  <si>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</si>
  <si>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</si>
  <si>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</si>
  <si>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</si>
  <si>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</si>
  <si>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</si>
  <si>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</si>
  <si>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</si>
  <si>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</si>
  <si>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</si>
  <si>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</si>
  <si>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</si>
  <si>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</si>
  <si>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</si>
  <si>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</si>
  <si>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</si>
  <si>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</si>
  <si>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</si>
  <si>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</si>
  <si>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</si>
  <si>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</si>
  <si>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</si>
  <si>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</si>
  <si>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</si>
  <si>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</si>
  <si>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</si>
  <si>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</si>
  <si>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</si>
  <si>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</si>
  <si>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</si>
  <si>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</si>
  <si>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</si>
  <si>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</si>
  <si>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</si>
  <si>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</si>
  <si>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</si>
  <si>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</si>
  <si>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</si>
  <si>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</si>
  <si>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</si>
  <si>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</si>
  <si>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</si>
  <si>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</si>
  <si>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</si>
  <si>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</si>
  <si>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</si>
  <si>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</si>
  <si>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</si>
  <si>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</si>
  <si>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</si>
  <si>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</si>
  <si>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</si>
  <si>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</si>
  <si>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</si>
  <si>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</si>
  <si>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</si>
  <si>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</si>
  <si>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</si>
  <si>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</si>
  <si>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</si>
  <si>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</si>
  <si>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</si>
  <si>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</si>
  <si>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</si>
  <si>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</si>
  <si>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</si>
  <si>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</si>
  <si>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</si>
  <si>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</si>
  <si>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</si>
  <si>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</si>
  <si>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</si>
  <si>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</si>
  <si>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</si>
  <si>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</si>
  <si>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</si>
  <si>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</si>
  <si>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</si>
  <si>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</si>
  <si>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</si>
  <si>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</si>
  <si>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</si>
  <si>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</si>
  <si>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</si>
  <si>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</si>
  <si>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</si>
  <si>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</si>
  <si>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</si>
  <si>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</si>
  <si>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</si>
  <si>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</si>
  <si>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</si>
  <si>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</si>
  <si>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</si>
  <si>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</si>
  <si>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</si>
  <si>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</si>
  <si>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</si>
  <si>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</si>
  <si>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</si>
  <si>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</si>
  <si>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</si>
  <si>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</si>
  <si>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</si>
  <si>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</si>
  <si>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</si>
  <si>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</si>
  <si>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</si>
  <si>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</si>
  <si>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</si>
  <si>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</si>
  <si>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</si>
  <si>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</si>
  <si>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</si>
  <si>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</si>
  <si>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</si>
  <si>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</si>
  <si>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</si>
  <si>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</si>
  <si>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</si>
  <si>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</si>
  <si>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</si>
  <si>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</si>
  <si>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</si>
  <si>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</si>
  <si>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</si>
  <si>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</si>
  <si>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</si>
  <si>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</si>
  <si>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</si>
  <si>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</si>
  <si>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</si>
  <si>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</si>
  <si>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</si>
  <si>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</si>
  <si>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</si>
  <si>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</si>
  <si>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</si>
  <si>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</si>
  <si>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</si>
  <si>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</si>
  <si>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</si>
  <si>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</si>
  <si>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</si>
  <si>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</si>
  <si>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</si>
  <si>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</si>
  <si>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</si>
  <si>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</si>
  <si>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</si>
  <si>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</si>
  <si>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</si>
  <si>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</si>
  <si>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</si>
  <si>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</si>
  <si>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</si>
  <si>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</si>
  <si>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</si>
  <si>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</si>
  <si>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</si>
  <si>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</si>
  <si>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</si>
  <si>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</si>
  <si>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</si>
  <si>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</si>
  <si>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</si>
  <si>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</si>
  <si>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</si>
  <si>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</si>
  <si>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</si>
  <si>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</si>
  <si>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</si>
  <si>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</si>
  <si>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</si>
  <si>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</si>
  <si>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</si>
  <si>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</si>
  <si>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</si>
  <si>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</si>
  <si>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</si>
  <si>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</si>
  <si>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</si>
  <si>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</si>
  <si>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</si>
  <si>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</si>
  <si>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</si>
  <si>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</si>
  <si>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</si>
  <si>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</si>
  <si>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</si>
  <si>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</si>
  <si>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</si>
  <si>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</si>
  <si>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</si>
  <si>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</si>
  <si>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</si>
  <si>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</si>
  <si>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</si>
  <si>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</si>
  <si>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</si>
  <si>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</si>
  <si>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</si>
  <si>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</si>
  <si>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</si>
  <si>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</si>
  <si>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</si>
  <si>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</si>
  <si>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</si>
  <si>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</si>
  <si>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</si>
  <si>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</si>
  <si>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</si>
  <si>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</si>
  <si>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</si>
  <si>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</si>
  <si>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</si>
  <si>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</si>
  <si>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</si>
  <si>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</si>
  <si>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</si>
  <si>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</si>
  <si>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</si>
  <si>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</si>
  <si>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</si>
  <si>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</si>
  <si>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</si>
  <si>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</si>
  <si>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</si>
  <si>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</si>
  <si>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</si>
  <si>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</si>
  <si>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</si>
  <si>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</si>
  <si>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</si>
  <si>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</si>
  <si>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</si>
  <si>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</si>
  <si>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</si>
  <si>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</si>
  <si>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</si>
  <si>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</si>
  <si>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</si>
  <si>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</si>
  <si>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</si>
  <si>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</si>
  <si>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</si>
  <si>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</si>
  <si>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</si>
  <si>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</si>
  <si>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</si>
  <si>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</si>
  <si>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</si>
  <si>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</si>
  <si>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</si>
  <si>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</si>
  <si>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</si>
  <si>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</si>
  <si>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</si>
  <si>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</si>
  <si>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</si>
  <si>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</si>
  <si>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</si>
  <si>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</si>
  <si>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</si>
  <si>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</si>
  <si>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</si>
  <si>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</si>
  <si>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</si>
  <si>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</si>
  <si>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</si>
  <si>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</si>
  <si>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</si>
  <si>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</si>
  <si>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</si>
  <si>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</si>
  <si>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</si>
  <si>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</si>
  <si>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</si>
  <si>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</si>
  <si>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</si>
  <si>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</si>
  <si>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</si>
  <si>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</si>
  <si>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</si>
  <si>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</si>
  <si>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</si>
  <si>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</si>
  <si>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</si>
  <si>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</si>
  <si>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</si>
  <si>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</si>
  <si>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</si>
  <si>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</si>
  <si>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</si>
  <si>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</si>
  <si>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</si>
  <si>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</si>
  <si>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</si>
  <si>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</si>
  <si>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</si>
  <si>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</si>
  <si>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</si>
  <si>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</si>
  <si>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</si>
  <si>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</si>
  <si>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</si>
  <si>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</si>
  <si>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</si>
  <si>
    <t>OK retest result is the same</t>
  </si>
  <si>
    <t>OK Update result</t>
  </si>
  <si>
    <t>OK Update result retest 2times</t>
  </si>
  <si>
    <t>OK Update result The number should got from qa report</t>
  </si>
  <si>
    <t>Retest 13hasproblem use caocan's</t>
  </si>
  <si>
    <t>12.41.300.0 stub</t>
  </si>
  <si>
    <t>12.41.300.0 merge</t>
  </si>
  <si>
    <t>13.41.303.0 stub</t>
  </si>
  <si>
    <t>13.41.303.0 merge</t>
  </si>
  <si>
    <t>0225 Retest</t>
  </si>
  <si>
    <t>0225 case number down from 160 to 87</t>
  </si>
  <si>
    <t>0225 case number down from 92 to 90</t>
  </si>
  <si>
    <t>0225 retest 2 times
OK Update result retest 2times</t>
  </si>
  <si>
    <t>13.41.308.0 stub</t>
  </si>
  <si>
    <t>13.41.308.0 merge</t>
  </si>
  <si>
    <t>13.41.309.0 stub</t>
  </si>
  <si>
    <t>13.41.309.0 merge</t>
  </si>
  <si>
    <t>need restart device
OK Update result retest 2times</t>
  </si>
  <si>
    <t>13.41.310.0 stub</t>
  </si>
  <si>
    <t>13.41.310.0 merge</t>
  </si>
  <si>
    <t xml:space="preserve">OK retest result is the same
file bug 3630 </t>
  </si>
  <si>
    <t>13.41.312.0 stub</t>
  </si>
  <si>
    <t>13.41.312.0 merge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</si>
</sst>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7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9" fontId="2" fillId="3" borderId="0" xfId="0" applyNumberFormat="1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2" fillId="3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39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unfenhx\AppData\Roaming\Microsoft\Excel\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08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93" priority="9"/>
  </conditionalFormatting>
  <conditionalFormatting sqref="FZ15">
    <cfRule type="duplicateValues" dxfId="392" priority="8"/>
  </conditionalFormatting>
  <conditionalFormatting sqref="FZ19">
    <cfRule type="duplicateValues" dxfId="391" priority="7"/>
  </conditionalFormatting>
  <conditionalFormatting sqref="FZ40">
    <cfRule type="duplicateValues" dxfId="390" priority="6"/>
  </conditionalFormatting>
  <conditionalFormatting sqref="FZ51">
    <cfRule type="duplicateValues" dxfId="389" priority="5"/>
  </conditionalFormatting>
  <conditionalFormatting sqref="GI15">
    <cfRule type="duplicateValues" dxfId="388" priority="4"/>
  </conditionalFormatting>
  <conditionalFormatting sqref="GI19">
    <cfRule type="duplicateValues" dxfId="387" priority="3"/>
  </conditionalFormatting>
  <conditionalFormatting sqref="GI40">
    <cfRule type="duplicateValues" dxfId="386" priority="2"/>
  </conditionalFormatting>
  <conditionalFormatting sqref="GI51">
    <cfRule type="duplicateValues" dxfId="385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84" priority="3"/>
  </conditionalFormatting>
  <conditionalFormatting sqref="DT71">
    <cfRule type="duplicateValues" dxfId="383" priority="2"/>
  </conditionalFormatting>
  <conditionalFormatting sqref="DT60">
    <cfRule type="duplicateValues" dxfId="382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sqref="A1:F1"/>
    </sheetView>
  </sheetViews>
  <sheetFormatPr defaultRowHeight="15"/>
  <sheetData>
    <row r="1" spans="1:6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8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U134"/>
  <sheetViews>
    <sheetView tabSelected="1" topLeftCell="AAD1" zoomScale="85" zoomScaleNormal="85" workbookViewId="0">
      <pane ySplit="2" topLeftCell="A36" activePane="bottomLeft" state="frozen"/>
      <selection pane="bottomLeft" activeCell="AAW58" sqref="AAW58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620" width="9.140625" style="2"/>
    <col min="621" max="621" width="22.85546875" style="157" customWidth="1"/>
    <col min="622" max="627" width="9.140625" style="157"/>
    <col min="628" max="628" width="9.140625" style="2"/>
    <col min="629" max="629" width="22.85546875" style="157" customWidth="1"/>
    <col min="630" max="635" width="9.140625" style="157"/>
    <col min="636" max="636" width="9.140625" style="2"/>
    <col min="637" max="637" width="22.85546875" style="157" customWidth="1"/>
    <col min="638" max="643" width="9.140625" style="157"/>
    <col min="644" max="644" width="9.140625" style="2"/>
    <col min="645" max="645" width="22.85546875" style="157" customWidth="1"/>
    <col min="646" max="651" width="9.140625" style="157"/>
    <col min="652" max="652" width="9.140625" style="195"/>
    <col min="653" max="653" width="22.85546875" style="157" customWidth="1"/>
    <col min="654" max="659" width="9.140625" style="157"/>
    <col min="660" max="660" width="9.140625" style="2"/>
    <col min="661" max="661" width="22.85546875" style="157" customWidth="1"/>
    <col min="662" max="667" width="9.140625" style="157"/>
    <col min="668" max="668" width="9.7109375" style="195" customWidth="1"/>
    <col min="669" max="669" width="33.5703125" style="157" bestFit="1" customWidth="1"/>
    <col min="670" max="670" width="8.140625" style="157" bestFit="1" customWidth="1"/>
    <col min="671" max="671" width="6.85546875" style="157" bestFit="1" customWidth="1"/>
    <col min="672" max="672" width="6" style="157" bestFit="1" customWidth="1"/>
    <col min="673" max="673" width="7.42578125" style="157" bestFit="1" customWidth="1"/>
    <col min="674" max="674" width="7" style="157" bestFit="1" customWidth="1"/>
    <col min="675" max="675" width="7.85546875" style="157" bestFit="1" customWidth="1"/>
    <col min="676" max="676" width="9.140625" style="2"/>
    <col min="677" max="677" width="22.85546875" style="157" customWidth="1"/>
    <col min="678" max="683" width="9.140625" style="157"/>
    <col min="684" max="684" width="9.140625" style="195"/>
    <col min="685" max="685" width="22.85546875" style="157" customWidth="1"/>
    <col min="686" max="691" width="9.140625" style="157"/>
    <col min="692" max="692" width="9.140625" style="2"/>
    <col min="693" max="693" width="22.85546875" style="157" customWidth="1"/>
    <col min="694" max="699" width="9.140625" style="157"/>
    <col min="700" max="700" width="9.140625" style="195"/>
    <col min="701" max="701" width="22.85546875" style="157" customWidth="1"/>
    <col min="702" max="707" width="9.140625" style="157"/>
    <col min="708" max="708" width="9.140625" style="2"/>
    <col min="709" max="709" width="22.85546875" style="157" customWidth="1"/>
    <col min="710" max="715" width="9.140625" style="157"/>
    <col min="716" max="716" width="9.140625" style="195"/>
    <col min="717" max="717" width="22.85546875" style="157" customWidth="1"/>
    <col min="718" max="723" width="9.140625" style="157"/>
    <col min="724" max="16384" width="9.140625" style="2"/>
  </cols>
  <sheetData>
    <row r="1" spans="1:723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200" t="s">
        <v>215</v>
      </c>
      <c r="IO1" s="200"/>
      <c r="IV1" s="199" t="s">
        <v>220</v>
      </c>
      <c r="IW1" s="199"/>
      <c r="JD1" s="199" t="s">
        <v>230</v>
      </c>
      <c r="JE1" s="199"/>
      <c r="JL1" s="199" t="s">
        <v>238</v>
      </c>
      <c r="JM1" s="199"/>
      <c r="JQ1" s="4"/>
      <c r="JT1" s="199" t="s">
        <v>258</v>
      </c>
      <c r="JU1" s="199"/>
      <c r="JY1" s="4"/>
      <c r="KB1" s="199" t="s">
        <v>255</v>
      </c>
      <c r="KC1" s="199"/>
      <c r="KJ1" s="2" t="s">
        <v>259</v>
      </c>
      <c r="KR1" s="199" t="s">
        <v>272</v>
      </c>
      <c r="KS1" s="199"/>
      <c r="KT1" s="116"/>
      <c r="KU1" s="116"/>
      <c r="KV1" s="116"/>
      <c r="KW1" s="116"/>
      <c r="KX1" s="116"/>
      <c r="KY1" s="116"/>
      <c r="KZ1" s="199" t="s">
        <v>273</v>
      </c>
      <c r="LA1" s="199"/>
      <c r="LB1" s="116"/>
      <c r="LC1" s="116"/>
      <c r="LD1" s="116"/>
      <c r="LE1" s="116"/>
      <c r="LF1" s="116"/>
      <c r="LG1" s="156"/>
      <c r="LH1" s="199" t="s">
        <v>278</v>
      </c>
      <c r="LI1" s="199"/>
      <c r="LM1" s="158"/>
      <c r="LO1" s="157"/>
      <c r="LP1" s="2" t="s">
        <v>271</v>
      </c>
      <c r="LX1" s="2" t="s">
        <v>282</v>
      </c>
      <c r="MF1" s="199" t="s">
        <v>286</v>
      </c>
      <c r="MG1" s="199"/>
      <c r="MH1" s="157"/>
      <c r="MI1" s="157"/>
      <c r="MJ1" s="157"/>
      <c r="ML1" s="157"/>
      <c r="MM1" s="157"/>
      <c r="MN1" s="199" t="s">
        <v>287</v>
      </c>
      <c r="MO1" s="199"/>
      <c r="MP1" s="157"/>
      <c r="MQ1" s="157"/>
      <c r="MR1" s="157"/>
      <c r="MS1" s="158"/>
      <c r="MT1" s="157"/>
      <c r="MU1" s="157"/>
      <c r="MV1" s="199" t="s">
        <v>288</v>
      </c>
      <c r="MW1" s="199"/>
      <c r="MX1" s="157"/>
      <c r="MY1" s="157"/>
      <c r="MZ1" s="157"/>
      <c r="NB1" s="157"/>
      <c r="NC1" s="157"/>
      <c r="ND1" s="157"/>
      <c r="NE1" s="199" t="s">
        <v>314</v>
      </c>
      <c r="NF1" s="199"/>
      <c r="NG1" s="157"/>
      <c r="NH1" s="157"/>
      <c r="NJ1" s="157"/>
      <c r="NK1" s="157"/>
      <c r="NL1" s="199" t="s">
        <v>316</v>
      </c>
      <c r="NM1" s="199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430</v>
      </c>
      <c r="WW1" s="157" t="s">
        <v>431</v>
      </c>
      <c r="XE1" s="157" t="s">
        <v>438</v>
      </c>
      <c r="XM1" s="157" t="s">
        <v>439</v>
      </c>
      <c r="XU1" s="157" t="s">
        <v>440</v>
      </c>
      <c r="YC1" s="157" t="s">
        <v>441</v>
      </c>
      <c r="YK1" s="157" t="s">
        <v>446</v>
      </c>
      <c r="YS1" s="157" t="s">
        <v>447</v>
      </c>
      <c r="ZA1" s="157" t="s">
        <v>448</v>
      </c>
      <c r="ZI1" s="157" t="s">
        <v>449</v>
      </c>
      <c r="ZQ1" s="27" t="s">
        <v>451</v>
      </c>
      <c r="ZY1" s="157" t="s">
        <v>452</v>
      </c>
      <c r="AAG1" s="17" t="s">
        <v>454</v>
      </c>
      <c r="AAO1" s="157" t="s">
        <v>455</v>
      </c>
    </row>
    <row r="2" spans="1:723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  <c r="WW2" s="157" t="s">
        <v>0</v>
      </c>
      <c r="WX2" s="157" t="s">
        <v>1</v>
      </c>
      <c r="WY2" s="157" t="s">
        <v>2</v>
      </c>
      <c r="WZ2" s="157" t="s">
        <v>3</v>
      </c>
      <c r="XA2" s="157" t="s">
        <v>4</v>
      </c>
      <c r="XB2" s="158" t="s">
        <v>5</v>
      </c>
      <c r="XE2" s="157" t="s">
        <v>0</v>
      </c>
      <c r="XF2" s="157" t="s">
        <v>1</v>
      </c>
      <c r="XG2" s="157" t="s">
        <v>2</v>
      </c>
      <c r="XH2" s="157" t="s">
        <v>3</v>
      </c>
      <c r="XI2" s="157" t="s">
        <v>4</v>
      </c>
      <c r="XJ2" s="158" t="s">
        <v>5</v>
      </c>
      <c r="XM2" s="157" t="s">
        <v>0</v>
      </c>
      <c r="XN2" s="157" t="s">
        <v>1</v>
      </c>
      <c r="XO2" s="157" t="s">
        <v>2</v>
      </c>
      <c r="XP2" s="157" t="s">
        <v>3</v>
      </c>
      <c r="XQ2" s="157" t="s">
        <v>4</v>
      </c>
      <c r="XR2" s="158" t="s">
        <v>5</v>
      </c>
      <c r="XU2" s="157" t="s">
        <v>0</v>
      </c>
      <c r="XV2" s="157" t="s">
        <v>1</v>
      </c>
      <c r="XW2" s="157" t="s">
        <v>2</v>
      </c>
      <c r="XX2" s="157" t="s">
        <v>3</v>
      </c>
      <c r="XY2" s="157" t="s">
        <v>4</v>
      </c>
      <c r="XZ2" s="158" t="s">
        <v>5</v>
      </c>
      <c r="YC2" s="157" t="s">
        <v>0</v>
      </c>
      <c r="YD2" s="157" t="s">
        <v>1</v>
      </c>
      <c r="YE2" s="157" t="s">
        <v>2</v>
      </c>
      <c r="YF2" s="157" t="s">
        <v>3</v>
      </c>
      <c r="YG2" s="157" t="s">
        <v>4</v>
      </c>
      <c r="YH2" s="158" t="s">
        <v>5</v>
      </c>
      <c r="YK2" s="157" t="s">
        <v>0</v>
      </c>
      <c r="YL2" s="157" t="s">
        <v>1</v>
      </c>
      <c r="YM2" s="157" t="s">
        <v>2</v>
      </c>
      <c r="YN2" s="157" t="s">
        <v>3</v>
      </c>
      <c r="YO2" s="157" t="s">
        <v>4</v>
      </c>
      <c r="YP2" s="158" t="s">
        <v>5</v>
      </c>
      <c r="YS2" s="157" t="s">
        <v>0</v>
      </c>
      <c r="YT2" s="157" t="s">
        <v>1</v>
      </c>
      <c r="YU2" s="157" t="s">
        <v>2</v>
      </c>
      <c r="YV2" s="157" t="s">
        <v>3</v>
      </c>
      <c r="YW2" s="157" t="s">
        <v>4</v>
      </c>
      <c r="YX2" s="158" t="s">
        <v>5</v>
      </c>
      <c r="ZA2" s="157" t="s">
        <v>0</v>
      </c>
      <c r="ZB2" s="157" t="s">
        <v>1</v>
      </c>
      <c r="ZC2" s="157" t="s">
        <v>2</v>
      </c>
      <c r="ZD2" s="157" t="s">
        <v>3</v>
      </c>
      <c r="ZE2" s="157" t="s">
        <v>4</v>
      </c>
      <c r="ZF2" s="158" t="s">
        <v>5</v>
      </c>
      <c r="ZI2" s="157" t="s">
        <v>0</v>
      </c>
      <c r="ZJ2" s="157" t="s">
        <v>1</v>
      </c>
      <c r="ZK2" s="157" t="s">
        <v>2</v>
      </c>
      <c r="ZL2" s="157" t="s">
        <v>3</v>
      </c>
      <c r="ZM2" s="157" t="s">
        <v>4</v>
      </c>
      <c r="ZN2" s="158" t="s">
        <v>5</v>
      </c>
      <c r="ZQ2" s="157" t="s">
        <v>0</v>
      </c>
      <c r="ZR2" s="157" t="s">
        <v>1</v>
      </c>
      <c r="ZS2" s="157" t="s">
        <v>2</v>
      </c>
      <c r="ZT2" s="157" t="s">
        <v>3</v>
      </c>
      <c r="ZU2" s="157" t="s">
        <v>4</v>
      </c>
      <c r="ZV2" s="158" t="s">
        <v>5</v>
      </c>
      <c r="ZY2" s="157" t="s">
        <v>0</v>
      </c>
      <c r="ZZ2" s="157" t="s">
        <v>1</v>
      </c>
      <c r="AAA2" s="157" t="s">
        <v>2</v>
      </c>
      <c r="AAB2" s="157" t="s">
        <v>3</v>
      </c>
      <c r="AAC2" s="157" t="s">
        <v>4</v>
      </c>
      <c r="AAD2" s="158" t="s">
        <v>5</v>
      </c>
      <c r="AAG2" s="157" t="s">
        <v>0</v>
      </c>
      <c r="AAH2" s="157" t="s">
        <v>1</v>
      </c>
      <c r="AAI2" s="157" t="s">
        <v>2</v>
      </c>
      <c r="AAJ2" s="157" t="s">
        <v>3</v>
      </c>
      <c r="AAK2" s="157" t="s">
        <v>4</v>
      </c>
      <c r="AAL2" s="158" t="s">
        <v>5</v>
      </c>
      <c r="AAO2" s="157" t="s">
        <v>0</v>
      </c>
      <c r="AAP2" s="157" t="s">
        <v>1</v>
      </c>
      <c r="AAQ2" s="157" t="s">
        <v>2</v>
      </c>
      <c r="AAR2" s="157" t="s">
        <v>3</v>
      </c>
      <c r="AAS2" s="157" t="s">
        <v>4</v>
      </c>
      <c r="AAT2" s="158" t="s">
        <v>5</v>
      </c>
    </row>
    <row r="3" spans="1:723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  <c r="WW3" s="157" t="s">
        <v>17</v>
      </c>
      <c r="WX3" s="157">
        <v>34</v>
      </c>
      <c r="WY3" s="157">
        <v>34</v>
      </c>
      <c r="WZ3" s="157">
        <v>0</v>
      </c>
      <c r="XA3" s="157">
        <v>0</v>
      </c>
      <c r="XB3" s="158">
        <f>WY3/WX3</f>
        <v>1</v>
      </c>
      <c r="XC3" s="158" t="str">
        <f>IF(EXACT(WP3,WX3),IF(EXACT(WQ3,WY3),IF(EXACT(WR3,WZ3),IF(EXACT(WS3,XA3),"OK",CONCATENATE("Fail:",XB3-WT3)),CONCATENATE("Fail:",XB3-WT3)),CONCATENATE("Fail:",XB3-WT3)),CONCATENATE("Fail:",XB3-WT3))</f>
        <v>OK</v>
      </c>
      <c r="XE3" s="157" t="s">
        <v>17</v>
      </c>
      <c r="XF3" s="157">
        <v>34</v>
      </c>
      <c r="XG3" s="157">
        <v>34</v>
      </c>
      <c r="XH3" s="157">
        <v>0</v>
      </c>
      <c r="XI3" s="157">
        <v>0</v>
      </c>
      <c r="XJ3" s="158">
        <f>XG3/XF3</f>
        <v>1</v>
      </c>
      <c r="XK3" s="158" t="str">
        <f t="shared" ref="XK3:XK10" si="1">IF(EXACT(WX3,XF3),IF(EXACT(WY3,XG3),IF(EXACT(WZ3,XH3),IF(EXACT(XA3,XI3),"OK",CONCATENATE("Fail:",ROUND(XJ3-XB3,2)*100,"%")),CONCATENATE("Fail:",ROUND(XJ3-XB3,2)*100,"%")),CONCATENATE("Fail:",ROUND(XJ3-XB3,2)*100,"%")),CONCATENATE("Fail:",ROUND(XJ3-XB3,2)*100,"%"))</f>
        <v>OK</v>
      </c>
      <c r="XM3" s="157" t="s">
        <v>17</v>
      </c>
      <c r="XN3" s="157">
        <v>34</v>
      </c>
      <c r="XO3" s="157">
        <v>34</v>
      </c>
      <c r="XP3" s="157">
        <v>0</v>
      </c>
      <c r="XQ3" s="157">
        <v>0</v>
      </c>
      <c r="XR3" s="158">
        <f>XO3/XN3</f>
        <v>1</v>
      </c>
      <c r="XS3" s="158" t="str">
        <f t="shared" ref="XS3:XS10" si="2">IF(EXACT(XF3,XN3),IF(EXACT(XG3,XO3),IF(EXACT(XH3,XP3),IF(EXACT(XI3,XQ3),"OK",CONCATENATE("Fail:",ROUND(XR3-XJ3,2)*100,"%")),CONCATENATE("Fail:",ROUND(XR3-XJ3,2)*100,"%")),CONCATENATE("Fail:",ROUND(XR3-XJ3,2)*100,"%")),CONCATENATE("Fail:",ROUND(XR3-XJ3,2)*100,"%"))</f>
        <v>OK</v>
      </c>
      <c r="XU3" s="157" t="s">
        <v>17</v>
      </c>
      <c r="XV3" s="157">
        <v>34</v>
      </c>
      <c r="XW3" s="157">
        <v>34</v>
      </c>
      <c r="XX3" s="157">
        <v>0</v>
      </c>
      <c r="XY3" s="157">
        <v>0</v>
      </c>
      <c r="XZ3" s="158">
        <f>XW3/XV3</f>
        <v>1</v>
      </c>
      <c r="YA3" s="158" t="str">
        <f>IF(EXACT(XF3,XV3),IF(EXACT(XG3,XW3),IF(EXACT(XH3,XX3),IF(EXACT(XI3,XY3),"OK",CONCATENATE("Fail:",ROUND(XZ3-XJ3,2)*100,"%")),CONCATENATE("Fail:",ROUND(XZ3-XJ3,2)*100,"%")),CONCATENATE("Fail:",ROUND(XZ3-XJ3,2)*100,"%")),CONCATENATE("Fail:",ROUND(XZ3-XJ3,2)*100,"%"))</f>
        <v>OK</v>
      </c>
      <c r="YC3" s="157" t="s">
        <v>17</v>
      </c>
      <c r="YD3" s="157">
        <v>34</v>
      </c>
      <c r="YE3" s="157">
        <v>34</v>
      </c>
      <c r="YF3" s="157">
        <v>0</v>
      </c>
      <c r="YG3" s="157">
        <v>0</v>
      </c>
      <c r="YH3" s="158">
        <f>YE3/YD3</f>
        <v>1</v>
      </c>
      <c r="YI3" s="158" t="str">
        <f>IF(EXACT(XN3,YD3),IF(EXACT(XO3,YE3),IF(EXACT(XP3,YF3),IF(EXACT(XQ3,YG3),"OK",CONCATENATE("Fail:",ROUND(YH3-XR3,2)*100,"%")),CONCATENATE("Fail:",ROUND(YH3-XR3,2)*100,"%")),CONCATENATE("Fail:",ROUND(YH3-XR3,2)*100,"%")),CONCATENATE("Fail:",ROUND(YH3-XR3,2)*100,"%"))</f>
        <v>OK</v>
      </c>
      <c r="YK3" s="157" t="s">
        <v>17</v>
      </c>
      <c r="YL3" s="157">
        <v>34</v>
      </c>
      <c r="YM3" s="157">
        <v>34</v>
      </c>
      <c r="YN3" s="157">
        <v>0</v>
      </c>
      <c r="YO3" s="157">
        <v>0</v>
      </c>
      <c r="YP3" s="158">
        <v>1</v>
      </c>
      <c r="YQ3" s="158" t="str">
        <f>IF(EXACT(XV3,YL3),IF(EXACT(XW3,YM3),IF(EXACT(XX3,YN3),IF(EXACT(XY3,YO3),"OK",CONCATENATE("Fail:",ROUND(YP3-XZ3,2)*100,"%")),CONCATENATE("Fail:",ROUND(YP3-XZ3,2)*100,"%")),CONCATENATE("Fail:",ROUND(YP3-XZ3,2)*100,"%")),CONCATENATE("Fail:",ROUND(YP3-XZ3,2)*100,"%"))</f>
        <v>OK</v>
      </c>
      <c r="YS3" s="157" t="s">
        <v>17</v>
      </c>
      <c r="YT3" s="157">
        <v>34</v>
      </c>
      <c r="YU3" s="157">
        <v>34</v>
      </c>
      <c r="YV3" s="157">
        <v>0</v>
      </c>
      <c r="YW3" s="157">
        <v>0</v>
      </c>
      <c r="YX3" s="158">
        <v>1</v>
      </c>
      <c r="YY3" s="158" t="str">
        <f>IF(EXACT(YD3,YT3),IF(EXACT(YE3,YU3),IF(EXACT(YF3,YV3),IF(EXACT(YG3,YW3),"OK",CONCATENATE("Fail:",ROUND(YX3-YH3,2)*100,"%")),CONCATENATE("Fail:",ROUND(YX3-YH3,2)*100,"%")),CONCATENATE("Fail:",ROUND(YX3-YH3,2)*100,"%")),CONCATENATE("Fail:",ROUND(YX3-YH3,2)*100,"%"))</f>
        <v>OK</v>
      </c>
      <c r="ZA3" s="157" t="s">
        <v>17</v>
      </c>
      <c r="ZB3" s="157">
        <v>34</v>
      </c>
      <c r="ZC3" s="157">
        <v>34</v>
      </c>
      <c r="ZD3" s="157">
        <v>0</v>
      </c>
      <c r="ZE3" s="157">
        <v>0</v>
      </c>
      <c r="ZF3" s="158">
        <v>1</v>
      </c>
      <c r="ZG3" s="158" t="str">
        <f>IF(EXACT(YL3,ZB3),IF(EXACT(YM3,ZC3),IF(EXACT(YN3,ZD3),IF(EXACT(YO3,ZE3),"OK",CONCATENATE("Fail:",ROUND(ZF3-YP3,2)*100,"%")),CONCATENATE("Fail:",ROUND(ZF3-YP3,2)*100,"%")),CONCATENATE("Fail:",ROUND(ZF3-YP3,2)*100,"%")),CONCATENATE("Fail:",ROUND(ZF3-YP3,2)*100,"%"))</f>
        <v>OK</v>
      </c>
      <c r="ZI3" s="157" t="s">
        <v>17</v>
      </c>
      <c r="ZJ3" s="157">
        <v>34</v>
      </c>
      <c r="ZK3" s="157">
        <v>34</v>
      </c>
      <c r="ZL3" s="157">
        <v>0</v>
      </c>
      <c r="ZM3" s="157">
        <v>0</v>
      </c>
      <c r="ZN3" s="158">
        <v>1</v>
      </c>
      <c r="ZO3" s="158" t="str">
        <f>IF(EXACT(YT3,ZJ3),IF(EXACT(YU3,ZK3),IF(EXACT(YV3,ZL3),IF(EXACT(YW3,ZM3),"OK",CONCATENATE("Fail:",ROUND(ZN3-YX3,2)*100,"%")),CONCATENATE("Fail:",ROUND(ZN3-YX3,2)*100,"%")),CONCATENATE("Fail:",ROUND(ZN3-YX3,2)*100,"%")),CONCATENATE("Fail:",ROUND(ZN3-YX3,2)*100,"%"))</f>
        <v>OK</v>
      </c>
      <c r="ZQ3" s="157" t="s">
        <v>17</v>
      </c>
      <c r="ZR3" s="157">
        <v>34</v>
      </c>
      <c r="ZS3" s="157">
        <v>34</v>
      </c>
      <c r="ZT3" s="157">
        <v>0</v>
      </c>
      <c r="ZU3" s="157">
        <v>0</v>
      </c>
      <c r="ZV3" s="158">
        <v>1</v>
      </c>
      <c r="ZW3" s="158" t="str">
        <f>IF(EXACT(ZB3,ZR3),IF(EXACT(ZC3,ZS3),IF(EXACT(ZD3,ZT3),IF(EXACT(ZE3,ZU3),"OK",CONCATENATE("Fail:",ROUND(ZV3-ZF3,2)*100,"%")),CONCATENATE("Fail:",ROUND(ZV3-ZF3,2)*100,"%")),CONCATENATE("Fail:",ROUND(ZV3-ZF3,2)*100,"%")),CONCATENATE("Fail:",ROUND(ZV3-ZF3,2)*100,"%"))</f>
        <v>OK</v>
      </c>
      <c r="ZY3" s="157" t="s">
        <v>17</v>
      </c>
      <c r="ZZ3" s="157">
        <v>34</v>
      </c>
      <c r="AAA3" s="157">
        <v>34</v>
      </c>
      <c r="AAB3" s="157">
        <v>0</v>
      </c>
      <c r="AAC3" s="157">
        <v>0</v>
      </c>
      <c r="AAD3" s="158">
        <v>1</v>
      </c>
      <c r="AAE3" s="158" t="str">
        <f>IF(EXACT(ZJ3,ZZ3),IF(EXACT(ZK3,AAA3),IF(EXACT(ZL3,AAB3),IF(EXACT(ZM3,AAC3),"OK",CONCATENATE("Fail:",ROUND(AAD3-ZN3,2)*100,"%")),CONCATENATE("Fail:",ROUND(AAD3-ZN3,2)*100,"%")),CONCATENATE("Fail:",ROUND(AAD3-ZN3,2)*100,"%")),CONCATENATE("Fail:",ROUND(AAD3-ZN3,2)*100,"%"))</f>
        <v>OK</v>
      </c>
      <c r="AAG3" s="157" t="s">
        <v>17</v>
      </c>
      <c r="AAH3" s="157">
        <v>34</v>
      </c>
      <c r="AAI3" s="157">
        <v>34</v>
      </c>
      <c r="AAJ3" s="157">
        <v>0</v>
      </c>
      <c r="AAK3" s="157">
        <v>0</v>
      </c>
      <c r="AAL3" s="158">
        <v>1</v>
      </c>
      <c r="AAM3" s="158" t="str">
        <f>IF(EXACT(ZR3,AAH3),IF(EXACT(ZS3,AAI3),IF(EXACT(ZT3,AAJ3),IF(EXACT(ZU3,AAK3),"OK",CONCATENATE("Fail:",ROUND(AAL3-ZV3,2)*100,"%")),CONCATENATE("Fail:",ROUND(AAL3-ZV3,2)*100,"%")),CONCATENATE("Fail:",ROUND(AAL3-ZV3,2)*100,"%")),CONCATENATE("Fail:",ROUND(AAL3-ZV3,2)*100,"%"))</f>
        <v>OK</v>
      </c>
      <c r="AAO3" s="157" t="s">
        <v>17</v>
      </c>
      <c r="AAP3" s="157">
        <v>34</v>
      </c>
      <c r="AAQ3" s="157">
        <v>34</v>
      </c>
      <c r="AAR3" s="157">
        <v>0</v>
      </c>
      <c r="AAS3" s="157">
        <v>0</v>
      </c>
      <c r="AAT3" s="158">
        <v>1</v>
      </c>
      <c r="AAU3" s="158" t="str">
        <f>IF(EXACT(ZZ3,AAP3),IF(EXACT(AAA3,AAQ3),IF(EXACT(AAB3,AAR3),IF(EXACT(AAC3,AAS3),"OK",CONCATENATE("Fail:",ROUND(AAT3-AAD3,2)*100,"%")),CONCATENATE("Fail:",ROUND(AAT3-AAD3,2)*100,"%")),CONCATENATE("Fail:",ROUND(AAT3-AAD3,2)*100,"%")),CONCATENATE("Fail:",ROUND(AAT3-AAD3,2)*100,"%"))</f>
        <v>OK</v>
      </c>
    </row>
    <row r="4" spans="1:723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3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4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5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6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7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8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9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0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1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2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3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4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5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6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7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8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9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20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21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2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3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4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5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7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8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9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30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31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2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3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4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5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6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7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8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9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40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41">MH4/MG4</f>
        <v>1</v>
      </c>
      <c r="ML4" s="158">
        <f t="shared" ref="ML4:ML67" si="42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3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4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5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6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7">OQ4/OP4</f>
        <v>1</v>
      </c>
      <c r="OU4" s="158">
        <f t="shared" ref="OU4:OU67" si="48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>OY4/OX4</f>
        <v>1</v>
      </c>
      <c r="PC4" s="158">
        <f t="shared" ref="PC4:PC67" si="49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50">PG4/PF4</f>
        <v>1</v>
      </c>
      <c r="PK4" s="158">
        <f t="shared" ref="PK4:PK67" si="51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2">PO4/PN4</f>
        <v>1</v>
      </c>
      <c r="PS4" s="158">
        <f t="shared" ref="PS4:PS67" si="53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4">PW4/PV4</f>
        <v>1</v>
      </c>
      <c r="QA4" s="158">
        <f t="shared" ref="QA4:QA67" si="55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6">QE4/QD4</f>
        <v>1</v>
      </c>
      <c r="QI4" s="158">
        <f t="shared" ref="QI4:QI67" si="57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8">QM4/QL4</f>
        <v>1</v>
      </c>
      <c r="QQ4" s="158">
        <f t="shared" ref="QQ4:QQ67" si="59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60">QU4/QT4</f>
        <v>1</v>
      </c>
      <c r="QY4" s="158">
        <f t="shared" ref="QY4:QY67" si="61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2">RC4/RB4</f>
        <v>1</v>
      </c>
      <c r="RG4" s="158">
        <f t="shared" ref="RG4:RG67" si="63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4">RK4/RJ4</f>
        <v>1</v>
      </c>
      <c r="RO4" s="158">
        <f t="shared" ref="RO4:RO67" si="65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6">RS4/RR4</f>
        <v>1</v>
      </c>
      <c r="RW4" s="158">
        <f t="shared" ref="RW4:RW67" si="67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8">SA4/RZ4</f>
        <v>1</v>
      </c>
      <c r="SE4" s="158">
        <f t="shared" ref="SE4:SE67" si="69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70">SI4/SH4</f>
        <v>1</v>
      </c>
      <c r="SM4" s="158">
        <f t="shared" ref="SM4:SM67" si="71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2">SQ4/SP4</f>
        <v>1</v>
      </c>
      <c r="SU4" s="158">
        <f t="shared" ref="SU4:SU67" si="73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4">SY4/SX4</f>
        <v>1</v>
      </c>
      <c r="TC4" s="158">
        <f t="shared" ref="TC4:TC67" si="75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6">TG4/TF4</f>
        <v>1</v>
      </c>
      <c r="TK4" s="158">
        <f t="shared" ref="TK4:TK67" si="77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8">TO4/TN4</f>
        <v>1</v>
      </c>
      <c r="TS4" s="158">
        <f t="shared" ref="TS4:TS67" si="79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80">TW4/TV4</f>
        <v>1</v>
      </c>
      <c r="UA4" s="158">
        <f t="shared" ref="UA4:UA67" si="81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2">UE4/UD4</f>
        <v>1</v>
      </c>
      <c r="UI4" s="158">
        <f t="shared" ref="UI4:UI67" si="83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4">UM4/UL4</f>
        <v>1</v>
      </c>
      <c r="UQ4" s="158">
        <f t="shared" ref="UQ4:UQ67" si="85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6">UU4/UT4</f>
        <v>1</v>
      </c>
      <c r="UY4" s="158">
        <f t="shared" ref="UY4:UY67" si="87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8">VC4/VB4</f>
        <v>1</v>
      </c>
      <c r="VG4" s="158">
        <f t="shared" ref="VG4:VG67" si="89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90">VK4/VJ4</f>
        <v>1</v>
      </c>
      <c r="VO4" s="158">
        <f t="shared" ref="VO4:VO67" si="91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2">VS4/VR4</f>
        <v>1</v>
      </c>
      <c r="VW4" s="158">
        <f t="shared" ref="VW4:VW67" si="93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4">WA4/VZ4</f>
        <v>1</v>
      </c>
      <c r="WE4" s="158">
        <f t="shared" ref="WE4:WE67" si="95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6">WI4/WH4</f>
        <v>1</v>
      </c>
      <c r="WM4" s="158">
        <f t="shared" ref="WM4:WM67" si="97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8">WQ4/WP4</f>
        <v>1</v>
      </c>
      <c r="WU4" s="158">
        <f t="shared" ref="WU4:WU67" si="99">WT4-WL4</f>
        <v>0</v>
      </c>
      <c r="WW4" s="163" t="s">
        <v>18</v>
      </c>
      <c r="WX4" s="157">
        <v>32</v>
      </c>
      <c r="WY4" s="157">
        <v>32</v>
      </c>
      <c r="WZ4" s="157">
        <v>0</v>
      </c>
      <c r="XA4" s="157">
        <v>0</v>
      </c>
      <c r="XB4" s="158">
        <f t="shared" ref="XB4:XB67" si="100">WY4/WX4</f>
        <v>1</v>
      </c>
      <c r="XC4" s="158" t="str">
        <f t="shared" ref="XC4:XC67" si="101">IF(EXACT(WP4,WX4),IF(EXACT(WQ4,WY4),IF(EXACT(WR4,WZ4),IF(EXACT(WS4,XA4),"OK",CONCATENATE("Fail:",XB4-WT4)),CONCATENATE("Fail:",XB4-WT4)),CONCATENATE("Fail:",XB4-WT4)),CONCATENATE("Fail:",XB4-WT4))</f>
        <v>OK</v>
      </c>
      <c r="XD4" s="157"/>
      <c r="XE4" s="163" t="s">
        <v>18</v>
      </c>
      <c r="XF4" s="157">
        <v>32</v>
      </c>
      <c r="XG4" s="157">
        <v>32</v>
      </c>
      <c r="XH4" s="157">
        <v>0</v>
      </c>
      <c r="XI4" s="157">
        <v>0</v>
      </c>
      <c r="XJ4" s="158">
        <f t="shared" ref="XJ4:XJ67" si="102">XG4/XF4</f>
        <v>1</v>
      </c>
      <c r="XK4" s="158" t="str">
        <f t="shared" si="1"/>
        <v>OK</v>
      </c>
      <c r="XM4" s="163" t="s">
        <v>18</v>
      </c>
      <c r="XN4" s="157">
        <f>32+12</f>
        <v>44</v>
      </c>
      <c r="XO4" s="157">
        <v>32</v>
      </c>
      <c r="XP4" s="157">
        <f>0+12</f>
        <v>12</v>
      </c>
      <c r="XQ4" s="157">
        <v>0</v>
      </c>
      <c r="XR4" s="158">
        <f t="shared" ref="XR4:XR67" si="103">XO4/XN4</f>
        <v>0.72727272727272729</v>
      </c>
      <c r="XS4" s="158" t="str">
        <f t="shared" si="2"/>
        <v>Fail:-27%</v>
      </c>
      <c r="XU4" s="163" t="s">
        <v>18</v>
      </c>
      <c r="XV4" s="157">
        <v>32</v>
      </c>
      <c r="XW4" s="157">
        <v>32</v>
      </c>
      <c r="XX4" s="157">
        <v>0</v>
      </c>
      <c r="XY4" s="157">
        <v>0</v>
      </c>
      <c r="XZ4" s="158">
        <f t="shared" ref="XZ4:XZ67" si="104">XW4/XV4</f>
        <v>1</v>
      </c>
      <c r="YA4" s="158" t="str">
        <f t="shared" ref="YA4:YA67" si="105">IF(EXACT(XF4,XV4),IF(EXACT(XG4,XW4),IF(EXACT(XH4,XX4),IF(EXACT(XI4,XY4),"OK",CONCATENATE("Fail:",ROUND(XZ4-XJ4,2)*100,"%")),CONCATENATE("Fail:",ROUND(XZ4-XJ4,2)*100,"%")),CONCATENATE("Fail:",ROUND(XZ4-XJ4,2)*100,"%")),CONCATENATE("Fail:",ROUND(XZ4-XJ4,2)*100,"%"))</f>
        <v>OK</v>
      </c>
      <c r="YC4" s="163" t="s">
        <v>18</v>
      </c>
      <c r="YD4" s="157">
        <v>44</v>
      </c>
      <c r="YE4" s="157">
        <v>32</v>
      </c>
      <c r="YF4" s="157">
        <v>12</v>
      </c>
      <c r="YG4" s="157">
        <v>0</v>
      </c>
      <c r="YH4" s="158">
        <f t="shared" ref="YH4:YH67" si="106">YE4/YD4</f>
        <v>0.72727272727272729</v>
      </c>
      <c r="YI4" s="83" t="str">
        <f t="shared" ref="YI4:YI67" si="107">IF(EXACT(XN4,YD4),IF(EXACT(XO4,YE4),IF(EXACT(XP4,YF4),IF(EXACT(XQ4,YG4),"OK",CONCATENATE("Fail:",ROUND(YH4-XR4,2)*100,"%")),CONCATENATE("Fail:",ROUND(YH4-XR4,2)*100,"%")),CONCATENATE("Fail:",ROUND(YH4-XR4,2)*100,"%")),CONCATENATE("Fail:",ROUND(YH4-XR4,2)*100,"%"))</f>
        <v>OK</v>
      </c>
      <c r="YK4" s="163" t="s">
        <v>18</v>
      </c>
      <c r="YL4" s="157">
        <v>32</v>
      </c>
      <c r="YM4" s="157">
        <v>32</v>
      </c>
      <c r="YN4" s="157">
        <v>0</v>
      </c>
      <c r="YO4" s="157">
        <v>0</v>
      </c>
      <c r="YP4" s="158">
        <v>1</v>
      </c>
      <c r="YQ4" s="158" t="str">
        <f t="shared" ref="YQ4:YQ16" si="108">IF(EXACT(XV4,YL4),IF(EXACT(XW4,YM4),IF(EXACT(XX4,YN4),IF(EXACT(XY4,YO4),"OK",CONCATENATE("Fail:",ROUND(YP4-XZ4,2)*100,"%")),CONCATENATE("Fail:",ROUND(YP4-XZ4,2)*100,"%")),CONCATENATE("Fail:",ROUND(YP4-XZ4,2)*100,"%")),CONCATENATE("Fail:",ROUND(YP4-XZ4,2)*100,"%"))</f>
        <v>OK</v>
      </c>
      <c r="YS4" s="163" t="s">
        <v>18</v>
      </c>
      <c r="YT4" s="157">
        <v>44</v>
      </c>
      <c r="YU4" s="157">
        <v>32</v>
      </c>
      <c r="YV4" s="157">
        <v>12</v>
      </c>
      <c r="YW4" s="157">
        <v>0</v>
      </c>
      <c r="YX4" s="158">
        <v>0.73</v>
      </c>
      <c r="YY4" s="83" t="str">
        <f t="shared" ref="YY4:YY67" si="109">IF(EXACT(YD4,YT4),IF(EXACT(YE4,YU4),IF(EXACT(YF4,YV4),IF(EXACT(YG4,YW4),"OK",CONCATENATE("Fail:",ROUND(YX4-YH4,2)*100,"%")),CONCATENATE("Fail:",ROUND(YX4-YH4,2)*100,"%")),CONCATENATE("Fail:",ROUND(YX4-YH4,2)*100,"%")),CONCATENATE("Fail:",ROUND(YX4-YH4,2)*100,"%"))</f>
        <v>OK</v>
      </c>
      <c r="ZA4" s="163" t="s">
        <v>18</v>
      </c>
      <c r="ZB4" s="157">
        <v>32</v>
      </c>
      <c r="ZC4" s="157">
        <v>32</v>
      </c>
      <c r="ZD4" s="157">
        <v>0</v>
      </c>
      <c r="ZE4" s="157">
        <v>0</v>
      </c>
      <c r="ZF4" s="158">
        <v>1</v>
      </c>
      <c r="ZG4" s="158" t="str">
        <f t="shared" ref="ZG4:ZG16" si="110">IF(EXACT(YL4,ZB4),IF(EXACT(YM4,ZC4),IF(EXACT(YN4,ZD4),IF(EXACT(YO4,ZE4),"OK",CONCATENATE("Fail:",ROUND(ZF4-YP4,2)*100,"%")),CONCATENATE("Fail:",ROUND(ZF4-YP4,2)*100,"%")),CONCATENATE("Fail:",ROUND(ZF4-YP4,2)*100,"%")),CONCATENATE("Fail:",ROUND(ZF4-YP4,2)*100,"%"))</f>
        <v>OK</v>
      </c>
      <c r="ZI4" s="163" t="s">
        <v>18</v>
      </c>
      <c r="ZJ4" s="157">
        <v>44</v>
      </c>
      <c r="ZK4" s="157">
        <v>32</v>
      </c>
      <c r="ZL4" s="157">
        <v>12</v>
      </c>
      <c r="ZM4" s="157">
        <v>0</v>
      </c>
      <c r="ZN4" s="158">
        <v>0.73</v>
      </c>
      <c r="ZO4" s="83" t="str">
        <f t="shared" ref="ZO4:ZO67" si="111">IF(EXACT(YT4,ZJ4),IF(EXACT(YU4,ZK4),IF(EXACT(YV4,ZL4),IF(EXACT(YW4,ZM4),"OK",CONCATENATE("Fail:",ROUND(ZN4-YX4,2)*100,"%")),CONCATENATE("Fail:",ROUND(ZN4-YX4,2)*100,"%")),CONCATENATE("Fail:",ROUND(ZN4-YX4,2)*100,"%")),CONCATENATE("Fail:",ROUND(ZN4-YX4,2)*100,"%"))</f>
        <v>OK</v>
      </c>
      <c r="ZQ4" s="163" t="s">
        <v>18</v>
      </c>
      <c r="ZR4" s="157">
        <v>32</v>
      </c>
      <c r="ZS4" s="157">
        <v>32</v>
      </c>
      <c r="ZT4" s="157">
        <v>0</v>
      </c>
      <c r="ZU4" s="157">
        <v>0</v>
      </c>
      <c r="ZV4" s="158">
        <v>1</v>
      </c>
      <c r="ZW4" s="158" t="str">
        <f t="shared" ref="ZW4:ZW16" si="112">IF(EXACT(ZB4,ZR4),IF(EXACT(ZC4,ZS4),IF(EXACT(ZD4,ZT4),IF(EXACT(ZE4,ZU4),"OK",CONCATENATE("Fail:",ROUND(ZV4-ZF4,2)*100,"%")),CONCATENATE("Fail:",ROUND(ZV4-ZF4,2)*100,"%")),CONCATENATE("Fail:",ROUND(ZV4-ZF4,2)*100,"%")),CONCATENATE("Fail:",ROUND(ZV4-ZF4,2)*100,"%"))</f>
        <v>OK</v>
      </c>
      <c r="ZY4" s="163" t="s">
        <v>18</v>
      </c>
      <c r="ZZ4" s="157">
        <v>44</v>
      </c>
      <c r="AAA4" s="157">
        <v>32</v>
      </c>
      <c r="AAB4" s="157">
        <v>12</v>
      </c>
      <c r="AAC4" s="157">
        <v>0</v>
      </c>
      <c r="AAD4" s="158">
        <v>0.73</v>
      </c>
      <c r="AAE4" s="83" t="str">
        <f t="shared" ref="AAE4:AAE67" si="113">IF(EXACT(ZJ4,ZZ4),IF(EXACT(ZK4,AAA4),IF(EXACT(ZL4,AAB4),IF(EXACT(ZM4,AAC4),"OK",CONCATENATE("Fail:",ROUND(AAD4-ZN4,2)*100,"%")),CONCATENATE("Fail:",ROUND(AAD4-ZN4,2)*100,"%")),CONCATENATE("Fail:",ROUND(AAD4-ZN4,2)*100,"%")),CONCATENATE("Fail:",ROUND(AAD4-ZN4,2)*100,"%"))</f>
        <v>OK</v>
      </c>
      <c r="AAG4" s="163" t="s">
        <v>18</v>
      </c>
      <c r="AAH4" s="157">
        <v>32</v>
      </c>
      <c r="AAI4" s="157">
        <v>32</v>
      </c>
      <c r="AAJ4" s="157">
        <v>0</v>
      </c>
      <c r="AAK4" s="157">
        <v>0</v>
      </c>
      <c r="AAL4" s="158">
        <v>1</v>
      </c>
      <c r="AAM4" s="158" t="str">
        <f t="shared" ref="AAM4:AAM16" si="114">IF(EXACT(ZR4,AAH4),IF(EXACT(ZS4,AAI4),IF(EXACT(ZT4,AAJ4),IF(EXACT(ZU4,AAK4),"OK",CONCATENATE("Fail:",ROUND(AAL4-ZV4,2)*100,"%")),CONCATENATE("Fail:",ROUND(AAL4-ZV4,2)*100,"%")),CONCATENATE("Fail:",ROUND(AAL4-ZV4,2)*100,"%")),CONCATENATE("Fail:",ROUND(AAL4-ZV4,2)*100,"%"))</f>
        <v>OK</v>
      </c>
      <c r="AAO4" s="163" t="s">
        <v>18</v>
      </c>
      <c r="AAP4" s="157">
        <v>44</v>
      </c>
      <c r="AAQ4" s="157">
        <v>32</v>
      </c>
      <c r="AAR4" s="157">
        <v>12</v>
      </c>
      <c r="AAS4" s="157">
        <v>0</v>
      </c>
      <c r="AAT4" s="158">
        <v>0.73</v>
      </c>
      <c r="AAU4" s="83" t="str">
        <f t="shared" ref="AAU4:AAU67" si="115">IF(EXACT(ZZ4,AAP4),IF(EXACT(AAA4,AAQ4),IF(EXACT(AAB4,AAR4),IF(EXACT(AAC4,AAS4),"OK",CONCATENATE("Fail:",ROUND(AAT4-AAD4,2)*100,"%")),CONCATENATE("Fail:",ROUND(AAT4-AAD4,2)*100,"%")),CONCATENATE("Fail:",ROUND(AAT4-AAD4,2)*100,"%")),CONCATENATE("Fail:",ROUND(AAT4-AAD4,2)*100,"%"))</f>
        <v>OK</v>
      </c>
    </row>
    <row r="5" spans="1:723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3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4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5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6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7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8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9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0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1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2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3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4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5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6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7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8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9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0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1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2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3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4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5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16">HZ5/HY5</f>
        <v>1</v>
      </c>
      <c r="ID5" s="4">
        <f t="shared" si="28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17">IH5/IG5</f>
        <v>1</v>
      </c>
      <c r="IL5" s="4">
        <f t="shared" si="29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30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31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2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3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4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5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18">KL5/KK5</f>
        <v>1</v>
      </c>
      <c r="KP5" s="4">
        <f t="shared" si="36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7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8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19">LR5/LQ5</f>
        <v>1</v>
      </c>
      <c r="LV5" s="4">
        <f t="shared" si="39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20">LZ5/LY5</f>
        <v>1</v>
      </c>
      <c r="MD5" s="158">
        <f t="shared" si="40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41"/>
        <v>1</v>
      </c>
      <c r="ML5" s="158">
        <f t="shared" si="42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3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4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5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6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7"/>
        <v>1</v>
      </c>
      <c r="OU5" s="158">
        <f t="shared" si="48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21">OY5/OX5</f>
        <v>1</v>
      </c>
      <c r="PC5" s="158">
        <f t="shared" si="49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50"/>
        <v>1</v>
      </c>
      <c r="PK5" s="158">
        <f t="shared" si="51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2"/>
        <v>1</v>
      </c>
      <c r="PS5" s="158">
        <f t="shared" si="53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4"/>
        <v>1</v>
      </c>
      <c r="QA5" s="158">
        <f t="shared" si="55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6"/>
        <v>1</v>
      </c>
      <c r="QI5" s="158">
        <f t="shared" si="57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8"/>
        <v>1</v>
      </c>
      <c r="QQ5" s="158">
        <f t="shared" si="59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60"/>
        <v>1</v>
      </c>
      <c r="QY5" s="158">
        <f t="shared" si="61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2"/>
        <v>1</v>
      </c>
      <c r="RG5" s="158">
        <f t="shared" si="63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4"/>
        <v>1</v>
      </c>
      <c r="RO5" s="158">
        <f t="shared" si="65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6"/>
        <v>1</v>
      </c>
      <c r="RW5" s="158">
        <f t="shared" si="67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8"/>
        <v>1</v>
      </c>
      <c r="SE5" s="158">
        <f t="shared" si="69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70"/>
        <v>1</v>
      </c>
      <c r="SM5" s="158">
        <f t="shared" si="71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2"/>
        <v>1</v>
      </c>
      <c r="SU5" s="158">
        <f t="shared" si="73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4"/>
        <v>1</v>
      </c>
      <c r="TC5" s="158">
        <f t="shared" si="75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6"/>
        <v>1</v>
      </c>
      <c r="TK5" s="158">
        <f t="shared" si="77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8"/>
        <v>1</v>
      </c>
      <c r="TS5" s="158">
        <f t="shared" si="79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80"/>
        <v>1</v>
      </c>
      <c r="UA5" s="158">
        <f t="shared" si="81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2"/>
        <v>1</v>
      </c>
      <c r="UI5" s="158">
        <f t="shared" si="83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4"/>
        <v>1</v>
      </c>
      <c r="UQ5" s="158">
        <f t="shared" si="85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6"/>
        <v>1</v>
      </c>
      <c r="UY5" s="158">
        <f t="shared" si="87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8"/>
        <v>1</v>
      </c>
      <c r="VG5" s="158">
        <f t="shared" si="89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90"/>
        <v>1</v>
      </c>
      <c r="VO5" s="158">
        <f t="shared" si="91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2"/>
        <v>1</v>
      </c>
      <c r="VW5" s="158">
        <f t="shared" si="93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4"/>
        <v>1</v>
      </c>
      <c r="WE5" s="158">
        <f t="shared" si="95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6"/>
        <v>1</v>
      </c>
      <c r="WM5" s="158">
        <f t="shared" si="97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8"/>
        <v>1</v>
      </c>
      <c r="WU5" s="158">
        <f t="shared" si="99"/>
        <v>0</v>
      </c>
      <c r="WW5" s="157" t="s">
        <v>19</v>
      </c>
      <c r="WX5" s="157">
        <v>26</v>
      </c>
      <c r="WY5" s="157">
        <v>26</v>
      </c>
      <c r="WZ5" s="157">
        <v>0</v>
      </c>
      <c r="XA5" s="157">
        <v>0</v>
      </c>
      <c r="XB5" s="158">
        <f t="shared" si="100"/>
        <v>1</v>
      </c>
      <c r="XC5" s="158" t="str">
        <f t="shared" si="101"/>
        <v>OK</v>
      </c>
      <c r="XE5" s="157" t="s">
        <v>19</v>
      </c>
      <c r="XF5" s="157">
        <v>26</v>
      </c>
      <c r="XG5" s="157">
        <v>26</v>
      </c>
      <c r="XH5" s="157">
        <v>0</v>
      </c>
      <c r="XI5" s="157">
        <v>0</v>
      </c>
      <c r="XJ5" s="158">
        <f t="shared" si="102"/>
        <v>1</v>
      </c>
      <c r="XK5" s="158" t="str">
        <f t="shared" si="1"/>
        <v>OK</v>
      </c>
      <c r="XM5" s="157" t="s">
        <v>19</v>
      </c>
      <c r="XN5" s="157">
        <v>26</v>
      </c>
      <c r="XO5" s="157">
        <v>26</v>
      </c>
      <c r="XP5" s="157">
        <v>0</v>
      </c>
      <c r="XQ5" s="157">
        <v>0</v>
      </c>
      <c r="XR5" s="158">
        <f t="shared" si="103"/>
        <v>1</v>
      </c>
      <c r="XS5" s="158" t="str">
        <f t="shared" si="2"/>
        <v>OK</v>
      </c>
      <c r="XU5" s="157" t="s">
        <v>19</v>
      </c>
      <c r="XV5" s="157">
        <v>26</v>
      </c>
      <c r="XW5" s="157">
        <v>26</v>
      </c>
      <c r="XX5" s="157">
        <v>0</v>
      </c>
      <c r="XY5" s="157">
        <v>0</v>
      </c>
      <c r="XZ5" s="158">
        <f t="shared" si="104"/>
        <v>1</v>
      </c>
      <c r="YA5" s="158" t="str">
        <f t="shared" si="105"/>
        <v>OK</v>
      </c>
      <c r="YC5" s="157" t="s">
        <v>19</v>
      </c>
      <c r="YD5" s="157">
        <v>26</v>
      </c>
      <c r="YE5" s="157">
        <v>26</v>
      </c>
      <c r="YF5" s="157">
        <v>0</v>
      </c>
      <c r="YG5" s="157">
        <v>0</v>
      </c>
      <c r="YH5" s="158">
        <f t="shared" si="106"/>
        <v>1</v>
      </c>
      <c r="YI5" s="158" t="str">
        <f t="shared" si="107"/>
        <v>OK</v>
      </c>
      <c r="YK5" s="157" t="s">
        <v>19</v>
      </c>
      <c r="YL5" s="157">
        <v>26</v>
      </c>
      <c r="YM5" s="157">
        <v>26</v>
      </c>
      <c r="YN5" s="157">
        <v>0</v>
      </c>
      <c r="YO5" s="157">
        <v>0</v>
      </c>
      <c r="YP5" s="158">
        <v>1</v>
      </c>
      <c r="YQ5" s="158" t="str">
        <f t="shared" si="108"/>
        <v>OK</v>
      </c>
      <c r="YS5" s="157" t="s">
        <v>19</v>
      </c>
      <c r="YT5" s="157">
        <v>26</v>
      </c>
      <c r="YU5" s="157">
        <v>26</v>
      </c>
      <c r="YV5" s="157">
        <v>0</v>
      </c>
      <c r="YW5" s="157">
        <v>0</v>
      </c>
      <c r="YX5" s="158">
        <v>1</v>
      </c>
      <c r="YY5" s="158" t="str">
        <f t="shared" si="109"/>
        <v>OK</v>
      </c>
      <c r="ZA5" s="157" t="s">
        <v>19</v>
      </c>
      <c r="ZB5" s="157">
        <v>26</v>
      </c>
      <c r="ZC5" s="157">
        <v>26</v>
      </c>
      <c r="ZD5" s="157">
        <v>0</v>
      </c>
      <c r="ZE5" s="157">
        <v>0</v>
      </c>
      <c r="ZF5" s="158">
        <v>1</v>
      </c>
      <c r="ZG5" s="158" t="str">
        <f t="shared" si="110"/>
        <v>OK</v>
      </c>
      <c r="ZI5" s="157" t="s">
        <v>19</v>
      </c>
      <c r="ZJ5" s="157">
        <v>26</v>
      </c>
      <c r="ZK5" s="157">
        <v>26</v>
      </c>
      <c r="ZL5" s="157">
        <v>0</v>
      </c>
      <c r="ZM5" s="157">
        <v>0</v>
      </c>
      <c r="ZN5" s="158">
        <v>1</v>
      </c>
      <c r="ZO5" s="158" t="str">
        <f t="shared" si="111"/>
        <v>OK</v>
      </c>
      <c r="ZQ5" s="157" t="s">
        <v>19</v>
      </c>
      <c r="ZR5" s="157">
        <v>26</v>
      </c>
      <c r="ZS5" s="157">
        <v>26</v>
      </c>
      <c r="ZT5" s="157">
        <v>0</v>
      </c>
      <c r="ZU5" s="157">
        <v>0</v>
      </c>
      <c r="ZV5" s="158">
        <v>1</v>
      </c>
      <c r="ZW5" s="158" t="str">
        <f t="shared" si="112"/>
        <v>OK</v>
      </c>
      <c r="ZY5" s="157" t="s">
        <v>19</v>
      </c>
      <c r="ZZ5" s="157">
        <v>26</v>
      </c>
      <c r="AAA5" s="157">
        <v>26</v>
      </c>
      <c r="AAB5" s="157">
        <v>0</v>
      </c>
      <c r="AAC5" s="157">
        <v>0</v>
      </c>
      <c r="AAD5" s="158">
        <v>1</v>
      </c>
      <c r="AAE5" s="158" t="str">
        <f t="shared" si="113"/>
        <v>OK</v>
      </c>
      <c r="AAG5" s="157" t="s">
        <v>19</v>
      </c>
      <c r="AAH5" s="157">
        <v>26</v>
      </c>
      <c r="AAI5" s="157">
        <v>26</v>
      </c>
      <c r="AAJ5" s="157">
        <v>0</v>
      </c>
      <c r="AAK5" s="157">
        <v>0</v>
      </c>
      <c r="AAL5" s="158">
        <v>1</v>
      </c>
      <c r="AAM5" s="158" t="str">
        <f t="shared" si="114"/>
        <v>OK</v>
      </c>
      <c r="AAO5" s="157" t="s">
        <v>19</v>
      </c>
      <c r="AAP5" s="157">
        <v>26</v>
      </c>
      <c r="AAQ5" s="157">
        <v>26</v>
      </c>
      <c r="AAR5" s="157">
        <v>0</v>
      </c>
      <c r="AAS5" s="157">
        <v>0</v>
      </c>
      <c r="AAT5" s="158">
        <v>1</v>
      </c>
      <c r="AAU5" s="158" t="str">
        <f t="shared" si="115"/>
        <v>OK</v>
      </c>
    </row>
    <row r="6" spans="1:723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3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4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5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6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7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8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9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0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1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2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3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4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5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6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7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8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9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0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1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2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3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4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5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16"/>
        <v>1</v>
      </c>
      <c r="ID6" s="4">
        <f t="shared" si="28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17"/>
        <v>1</v>
      </c>
      <c r="IL6" s="4">
        <f t="shared" si="29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30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31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2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3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4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5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18"/>
        <v>1</v>
      </c>
      <c r="KP6" s="4">
        <f t="shared" si="36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7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8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19"/>
        <v>1</v>
      </c>
      <c r="LV6" s="4">
        <f t="shared" si="39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20"/>
        <v>1</v>
      </c>
      <c r="MD6" s="158">
        <f t="shared" si="40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41"/>
        <v>1</v>
      </c>
      <c r="ML6" s="158">
        <f t="shared" si="42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3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4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5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6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7"/>
        <v>1</v>
      </c>
      <c r="OU6" s="158">
        <f t="shared" si="48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21"/>
        <v>1</v>
      </c>
      <c r="PC6" s="158">
        <f t="shared" si="49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50"/>
        <v>1</v>
      </c>
      <c r="PK6" s="158">
        <f t="shared" si="51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2"/>
        <v>1</v>
      </c>
      <c r="PS6" s="158">
        <f t="shared" si="53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4"/>
        <v>1</v>
      </c>
      <c r="QA6" s="158">
        <f t="shared" si="55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6"/>
        <v>1</v>
      </c>
      <c r="QI6" s="158">
        <f t="shared" si="57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8"/>
        <v>1</v>
      </c>
      <c r="QQ6" s="158">
        <f t="shared" si="59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60"/>
        <v>1</v>
      </c>
      <c r="QY6" s="158">
        <f t="shared" si="61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2"/>
        <v>1</v>
      </c>
      <c r="RG6" s="158">
        <f t="shared" si="63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4"/>
        <v>1</v>
      </c>
      <c r="RO6" s="158">
        <f t="shared" si="65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6"/>
        <v>1</v>
      </c>
      <c r="RW6" s="158">
        <f t="shared" si="67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8"/>
        <v>1</v>
      </c>
      <c r="SE6" s="158">
        <f t="shared" si="69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70"/>
        <v>1</v>
      </c>
      <c r="SM6" s="158">
        <f t="shared" si="71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2"/>
        <v>1</v>
      </c>
      <c r="SU6" s="158">
        <f t="shared" si="73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4"/>
        <v>1</v>
      </c>
      <c r="TC6" s="158">
        <f t="shared" si="75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6"/>
        <v>1</v>
      </c>
      <c r="TK6" s="158">
        <f t="shared" si="77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8"/>
        <v>1</v>
      </c>
      <c r="TS6" s="158">
        <f t="shared" si="79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80"/>
        <v>1</v>
      </c>
      <c r="UA6" s="158">
        <f t="shared" si="81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2"/>
        <v>1</v>
      </c>
      <c r="UI6" s="158">
        <f t="shared" si="83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4"/>
        <v>1</v>
      </c>
      <c r="UQ6" s="158">
        <f t="shared" si="85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6"/>
        <v>1</v>
      </c>
      <c r="UY6" s="158">
        <f t="shared" si="87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8"/>
        <v>1</v>
      </c>
      <c r="VG6" s="158">
        <f t="shared" si="89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90"/>
        <v>1</v>
      </c>
      <c r="VO6" s="158">
        <f t="shared" si="91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2"/>
        <v>1</v>
      </c>
      <c r="VW6" s="158">
        <f t="shared" si="93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4"/>
        <v>1</v>
      </c>
      <c r="WE6" s="158">
        <f t="shared" si="95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6"/>
        <v>1</v>
      </c>
      <c r="WM6" s="158">
        <f t="shared" si="97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8"/>
        <v>1</v>
      </c>
      <c r="WU6" s="158">
        <f t="shared" si="99"/>
        <v>0</v>
      </c>
      <c r="WW6" s="157" t="s">
        <v>20</v>
      </c>
      <c r="WX6" s="157">
        <v>11</v>
      </c>
      <c r="WY6" s="157">
        <v>11</v>
      </c>
      <c r="WZ6" s="157">
        <v>0</v>
      </c>
      <c r="XA6" s="157">
        <v>0</v>
      </c>
      <c r="XB6" s="158">
        <f t="shared" si="100"/>
        <v>1</v>
      </c>
      <c r="XC6" s="158" t="str">
        <f t="shared" si="101"/>
        <v>OK</v>
      </c>
      <c r="XE6" s="157" t="s">
        <v>20</v>
      </c>
      <c r="XF6" s="157">
        <v>11</v>
      </c>
      <c r="XG6" s="157">
        <v>11</v>
      </c>
      <c r="XH6" s="157">
        <v>0</v>
      </c>
      <c r="XI6" s="157">
        <v>0</v>
      </c>
      <c r="XJ6" s="158">
        <f t="shared" si="102"/>
        <v>1</v>
      </c>
      <c r="XK6" s="158" t="str">
        <f t="shared" si="1"/>
        <v>OK</v>
      </c>
      <c r="XM6" s="157" t="s">
        <v>20</v>
      </c>
      <c r="XN6" s="157">
        <v>11</v>
      </c>
      <c r="XO6" s="157">
        <v>11</v>
      </c>
      <c r="XP6" s="157">
        <v>0</v>
      </c>
      <c r="XQ6" s="157">
        <v>0</v>
      </c>
      <c r="XR6" s="158">
        <f t="shared" si="103"/>
        <v>1</v>
      </c>
      <c r="XS6" s="158" t="str">
        <f t="shared" si="2"/>
        <v>OK</v>
      </c>
      <c r="XU6" s="157" t="s">
        <v>20</v>
      </c>
      <c r="XV6" s="157">
        <v>11</v>
      </c>
      <c r="XW6" s="157">
        <v>11</v>
      </c>
      <c r="XX6" s="157">
        <v>0</v>
      </c>
      <c r="XY6" s="157">
        <v>0</v>
      </c>
      <c r="XZ6" s="158">
        <f t="shared" si="104"/>
        <v>1</v>
      </c>
      <c r="YA6" s="158" t="str">
        <f t="shared" si="105"/>
        <v>OK</v>
      </c>
      <c r="YC6" s="157" t="s">
        <v>20</v>
      </c>
      <c r="YD6" s="157">
        <v>11</v>
      </c>
      <c r="YE6" s="157">
        <v>11</v>
      </c>
      <c r="YF6" s="157">
        <v>0</v>
      </c>
      <c r="YG6" s="157">
        <v>0</v>
      </c>
      <c r="YH6" s="158">
        <f t="shared" si="106"/>
        <v>1</v>
      </c>
      <c r="YI6" s="158" t="str">
        <f t="shared" si="107"/>
        <v>OK</v>
      </c>
      <c r="YK6" s="157" t="s">
        <v>20</v>
      </c>
      <c r="YL6" s="157">
        <v>11</v>
      </c>
      <c r="YM6" s="157">
        <v>11</v>
      </c>
      <c r="YN6" s="157">
        <v>0</v>
      </c>
      <c r="YO6" s="157">
        <v>0</v>
      </c>
      <c r="YP6" s="158">
        <v>1</v>
      </c>
      <c r="YQ6" s="158" t="str">
        <f t="shared" si="108"/>
        <v>OK</v>
      </c>
      <c r="YS6" s="157" t="s">
        <v>20</v>
      </c>
      <c r="YT6" s="157">
        <v>11</v>
      </c>
      <c r="YU6" s="157">
        <v>11</v>
      </c>
      <c r="YV6" s="157">
        <v>0</v>
      </c>
      <c r="YW6" s="157">
        <v>0</v>
      </c>
      <c r="YX6" s="158">
        <v>1</v>
      </c>
      <c r="YY6" s="158" t="str">
        <f t="shared" si="109"/>
        <v>OK</v>
      </c>
      <c r="ZA6" s="157" t="s">
        <v>20</v>
      </c>
      <c r="ZB6" s="157">
        <v>11</v>
      </c>
      <c r="ZC6" s="157">
        <v>11</v>
      </c>
      <c r="ZD6" s="157">
        <v>0</v>
      </c>
      <c r="ZE6" s="157">
        <v>0</v>
      </c>
      <c r="ZF6" s="158">
        <v>1</v>
      </c>
      <c r="ZG6" s="158" t="str">
        <f t="shared" si="110"/>
        <v>OK</v>
      </c>
      <c r="ZI6" s="157" t="s">
        <v>20</v>
      </c>
      <c r="ZJ6" s="157">
        <v>11</v>
      </c>
      <c r="ZK6" s="157">
        <v>11</v>
      </c>
      <c r="ZL6" s="157">
        <v>0</v>
      </c>
      <c r="ZM6" s="157">
        <v>0</v>
      </c>
      <c r="ZN6" s="158">
        <v>1</v>
      </c>
      <c r="ZO6" s="158" t="str">
        <f t="shared" si="111"/>
        <v>OK</v>
      </c>
      <c r="ZQ6" s="157" t="s">
        <v>20</v>
      </c>
      <c r="ZR6" s="157">
        <v>11</v>
      </c>
      <c r="ZS6" s="157">
        <v>11</v>
      </c>
      <c r="ZT6" s="157">
        <v>0</v>
      </c>
      <c r="ZU6" s="157">
        <v>0</v>
      </c>
      <c r="ZV6" s="158">
        <v>1</v>
      </c>
      <c r="ZW6" s="158" t="str">
        <f t="shared" si="112"/>
        <v>OK</v>
      </c>
      <c r="ZY6" s="157" t="s">
        <v>20</v>
      </c>
      <c r="ZZ6" s="157">
        <v>11</v>
      </c>
      <c r="AAA6" s="157">
        <v>11</v>
      </c>
      <c r="AAB6" s="157">
        <v>0</v>
      </c>
      <c r="AAC6" s="157">
        <v>0</v>
      </c>
      <c r="AAD6" s="158">
        <v>1</v>
      </c>
      <c r="AAE6" s="158" t="str">
        <f t="shared" si="113"/>
        <v>OK</v>
      </c>
      <c r="AAG6" s="157" t="s">
        <v>20</v>
      </c>
      <c r="AAH6" s="157">
        <v>11</v>
      </c>
      <c r="AAI6" s="157">
        <v>11</v>
      </c>
      <c r="AAJ6" s="157">
        <v>0</v>
      </c>
      <c r="AAK6" s="157">
        <v>0</v>
      </c>
      <c r="AAL6" s="158">
        <v>1</v>
      </c>
      <c r="AAM6" s="158" t="str">
        <f t="shared" si="114"/>
        <v>OK</v>
      </c>
      <c r="AAO6" s="157" t="s">
        <v>20</v>
      </c>
      <c r="AAP6" s="157">
        <v>11</v>
      </c>
      <c r="AAQ6" s="157">
        <v>11</v>
      </c>
      <c r="AAR6" s="157">
        <v>0</v>
      </c>
      <c r="AAS6" s="157">
        <v>0</v>
      </c>
      <c r="AAT6" s="158">
        <v>1</v>
      </c>
      <c r="AAU6" s="158" t="str">
        <f t="shared" si="115"/>
        <v>OK</v>
      </c>
    </row>
    <row r="7" spans="1:723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3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4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5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6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7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8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9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0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1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2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3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4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5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6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7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8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9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20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21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2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3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4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5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22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16"/>
        <v>1</v>
      </c>
      <c r="ID7" s="4">
        <f t="shared" si="28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17"/>
        <v>1</v>
      </c>
      <c r="IL7" s="4">
        <f t="shared" si="29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30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31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2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3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4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5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18"/>
        <v>1</v>
      </c>
      <c r="KP7" s="4">
        <f t="shared" si="36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7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8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19"/>
        <v>1</v>
      </c>
      <c r="LV7" s="4">
        <f t="shared" si="39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20"/>
        <v>1</v>
      </c>
      <c r="MD7" s="158">
        <f t="shared" si="40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41"/>
        <v>1</v>
      </c>
      <c r="ML7" s="158">
        <f t="shared" si="42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3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4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5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6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7"/>
        <v>1</v>
      </c>
      <c r="OU7" s="158">
        <f t="shared" si="48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21"/>
        <v>1</v>
      </c>
      <c r="PC7" s="158">
        <f t="shared" si="49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50"/>
        <v>1</v>
      </c>
      <c r="PK7" s="158">
        <f t="shared" si="51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2"/>
        <v>1</v>
      </c>
      <c r="PS7" s="158">
        <f t="shared" si="53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4"/>
        <v>1</v>
      </c>
      <c r="QA7" s="158">
        <f t="shared" si="55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6"/>
        <v>1</v>
      </c>
      <c r="QI7" s="158">
        <f t="shared" si="57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8"/>
        <v>1</v>
      </c>
      <c r="QQ7" s="158">
        <f t="shared" si="59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60"/>
        <v>1</v>
      </c>
      <c r="QY7" s="158">
        <f t="shared" si="61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2"/>
        <v>1</v>
      </c>
      <c r="RG7" s="158">
        <f t="shared" si="63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4"/>
        <v>1</v>
      </c>
      <c r="RO7" s="158">
        <f t="shared" si="65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6"/>
        <v>1</v>
      </c>
      <c r="RW7" s="158">
        <f t="shared" si="67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8"/>
        <v>1</v>
      </c>
      <c r="SE7" s="158">
        <f t="shared" si="69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70"/>
        <v>1</v>
      </c>
      <c r="SM7" s="158">
        <f t="shared" si="71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2"/>
        <v>1</v>
      </c>
      <c r="SU7" s="158">
        <f t="shared" si="73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4"/>
        <v>1</v>
      </c>
      <c r="TC7" s="158">
        <f t="shared" si="75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6"/>
        <v>1</v>
      </c>
      <c r="TK7" s="158">
        <f t="shared" si="77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8"/>
        <v>1</v>
      </c>
      <c r="TS7" s="158">
        <f t="shared" si="79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80"/>
        <v>1</v>
      </c>
      <c r="UA7" s="158">
        <f t="shared" si="81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2"/>
        <v>1</v>
      </c>
      <c r="UI7" s="158">
        <f t="shared" si="83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4"/>
        <v>1</v>
      </c>
      <c r="UQ7" s="158">
        <f t="shared" si="85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6"/>
        <v>1</v>
      </c>
      <c r="UY7" s="158">
        <f t="shared" si="87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8"/>
        <v>1</v>
      </c>
      <c r="VG7" s="158">
        <f t="shared" si="89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90"/>
        <v>1</v>
      </c>
      <c r="VO7" s="158">
        <f t="shared" si="91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2"/>
        <v>1</v>
      </c>
      <c r="VW7" s="158">
        <f t="shared" si="93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4"/>
        <v>1</v>
      </c>
      <c r="WE7" s="158">
        <f t="shared" si="95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6"/>
        <v>1</v>
      </c>
      <c r="WM7" s="158">
        <f t="shared" si="97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8"/>
        <v>1</v>
      </c>
      <c r="WU7" s="158">
        <f t="shared" si="99"/>
        <v>0</v>
      </c>
      <c r="WW7" s="157" t="s">
        <v>21</v>
      </c>
      <c r="WX7" s="157">
        <v>36</v>
      </c>
      <c r="WY7" s="157">
        <v>36</v>
      </c>
      <c r="WZ7" s="157">
        <v>0</v>
      </c>
      <c r="XA7" s="157">
        <v>0</v>
      </c>
      <c r="XB7" s="158">
        <f t="shared" si="100"/>
        <v>1</v>
      </c>
      <c r="XC7" s="158" t="str">
        <f t="shared" si="101"/>
        <v>OK</v>
      </c>
      <c r="XE7" s="157" t="s">
        <v>21</v>
      </c>
      <c r="XF7" s="157">
        <v>36</v>
      </c>
      <c r="XG7" s="157">
        <v>36</v>
      </c>
      <c r="XH7" s="157">
        <v>0</v>
      </c>
      <c r="XI7" s="157">
        <v>0</v>
      </c>
      <c r="XJ7" s="158">
        <f t="shared" si="102"/>
        <v>1</v>
      </c>
      <c r="XK7" s="158" t="str">
        <f t="shared" si="1"/>
        <v>OK</v>
      </c>
      <c r="XM7" s="157" t="s">
        <v>21</v>
      </c>
      <c r="XN7" s="157">
        <v>36</v>
      </c>
      <c r="XO7" s="157">
        <v>36</v>
      </c>
      <c r="XP7" s="157">
        <v>0</v>
      </c>
      <c r="XQ7" s="157">
        <v>0</v>
      </c>
      <c r="XR7" s="158">
        <f t="shared" si="103"/>
        <v>1</v>
      </c>
      <c r="XS7" s="158" t="str">
        <f t="shared" si="2"/>
        <v>OK</v>
      </c>
      <c r="XU7" s="157" t="s">
        <v>21</v>
      </c>
      <c r="XV7" s="157">
        <v>36</v>
      </c>
      <c r="XW7" s="157">
        <v>36</v>
      </c>
      <c r="XX7" s="157">
        <v>0</v>
      </c>
      <c r="XY7" s="157">
        <v>0</v>
      </c>
      <c r="XZ7" s="158">
        <f t="shared" si="104"/>
        <v>1</v>
      </c>
      <c r="YA7" s="158" t="str">
        <f t="shared" si="105"/>
        <v>OK</v>
      </c>
      <c r="YC7" s="157" t="s">
        <v>21</v>
      </c>
      <c r="YD7" s="157">
        <v>36</v>
      </c>
      <c r="YE7" s="157">
        <v>36</v>
      </c>
      <c r="YF7" s="157">
        <v>0</v>
      </c>
      <c r="YG7" s="157">
        <v>0</v>
      </c>
      <c r="YH7" s="158">
        <f t="shared" si="106"/>
        <v>1</v>
      </c>
      <c r="YI7" s="158" t="str">
        <f t="shared" si="107"/>
        <v>OK</v>
      </c>
      <c r="YK7" s="157" t="s">
        <v>21</v>
      </c>
      <c r="YL7" s="157">
        <v>36</v>
      </c>
      <c r="YM7" s="157">
        <v>36</v>
      </c>
      <c r="YN7" s="157">
        <v>0</v>
      </c>
      <c r="YO7" s="157">
        <v>0</v>
      </c>
      <c r="YP7" s="158">
        <v>1</v>
      </c>
      <c r="YQ7" s="158" t="str">
        <f t="shared" si="108"/>
        <v>OK</v>
      </c>
      <c r="YS7" s="157" t="s">
        <v>21</v>
      </c>
      <c r="YT7" s="157">
        <v>36</v>
      </c>
      <c r="YU7" s="157">
        <v>36</v>
      </c>
      <c r="YV7" s="157">
        <v>0</v>
      </c>
      <c r="YW7" s="157">
        <v>0</v>
      </c>
      <c r="YX7" s="158">
        <v>1</v>
      </c>
      <c r="YY7" s="158" t="str">
        <f t="shared" si="109"/>
        <v>OK</v>
      </c>
      <c r="ZA7" s="157" t="s">
        <v>21</v>
      </c>
      <c r="ZB7" s="157">
        <v>36</v>
      </c>
      <c r="ZC7" s="157">
        <v>36</v>
      </c>
      <c r="ZD7" s="157">
        <v>0</v>
      </c>
      <c r="ZE7" s="157">
        <v>0</v>
      </c>
      <c r="ZF7" s="158">
        <v>1</v>
      </c>
      <c r="ZG7" s="158" t="str">
        <f t="shared" si="110"/>
        <v>OK</v>
      </c>
      <c r="ZI7" s="157" t="s">
        <v>21</v>
      </c>
      <c r="ZJ7" s="157">
        <v>36</v>
      </c>
      <c r="ZK7" s="157">
        <v>36</v>
      </c>
      <c r="ZL7" s="157">
        <v>0</v>
      </c>
      <c r="ZM7" s="157">
        <v>0</v>
      </c>
      <c r="ZN7" s="158">
        <v>1</v>
      </c>
      <c r="ZO7" s="158" t="str">
        <f t="shared" si="111"/>
        <v>OK</v>
      </c>
      <c r="ZQ7" s="157" t="s">
        <v>21</v>
      </c>
      <c r="ZR7" s="157">
        <v>36</v>
      </c>
      <c r="ZS7" s="157">
        <v>36</v>
      </c>
      <c r="ZT7" s="157">
        <v>0</v>
      </c>
      <c r="ZU7" s="157">
        <v>0</v>
      </c>
      <c r="ZV7" s="158">
        <v>1</v>
      </c>
      <c r="ZW7" s="158" t="str">
        <f t="shared" si="112"/>
        <v>OK</v>
      </c>
      <c r="ZY7" s="157" t="s">
        <v>21</v>
      </c>
      <c r="ZZ7" s="157">
        <v>36</v>
      </c>
      <c r="AAA7" s="157">
        <v>36</v>
      </c>
      <c r="AAB7" s="157">
        <v>0</v>
      </c>
      <c r="AAC7" s="157">
        <v>0</v>
      </c>
      <c r="AAD7" s="158">
        <v>1</v>
      </c>
      <c r="AAE7" s="158" t="str">
        <f t="shared" si="113"/>
        <v>OK</v>
      </c>
      <c r="AAG7" s="157" t="s">
        <v>21</v>
      </c>
      <c r="AAH7" s="157">
        <v>36</v>
      </c>
      <c r="AAI7" s="157">
        <v>36</v>
      </c>
      <c r="AAJ7" s="157">
        <v>0</v>
      </c>
      <c r="AAK7" s="157">
        <v>0</v>
      </c>
      <c r="AAL7" s="158">
        <v>1</v>
      </c>
      <c r="AAM7" s="158" t="str">
        <f t="shared" si="114"/>
        <v>OK</v>
      </c>
      <c r="AAO7" s="157" t="s">
        <v>21</v>
      </c>
      <c r="AAP7" s="157">
        <v>36</v>
      </c>
      <c r="AAQ7" s="157">
        <v>36</v>
      </c>
      <c r="AAR7" s="157">
        <v>0</v>
      </c>
      <c r="AAS7" s="157">
        <v>0</v>
      </c>
      <c r="AAT7" s="158">
        <v>1</v>
      </c>
      <c r="AAU7" s="158" t="str">
        <f t="shared" si="115"/>
        <v>OK</v>
      </c>
    </row>
    <row r="8" spans="1:723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3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4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5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6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7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8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9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0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1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2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3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4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5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6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7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8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9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20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21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2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3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4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5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22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16"/>
        <v>0.8655172413793103</v>
      </c>
      <c r="ID8" s="4">
        <f t="shared" si="28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17"/>
        <v>0.8655172413793103</v>
      </c>
      <c r="IL8" s="4">
        <f t="shared" si="29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30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31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2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3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4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5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18"/>
        <v>0.8655172413793103</v>
      </c>
      <c r="KP8" s="4">
        <f t="shared" si="36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7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8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19"/>
        <v>0.74712643678160917</v>
      </c>
      <c r="LV8" s="4">
        <f t="shared" si="39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20"/>
        <v>0.74712643678160917</v>
      </c>
      <c r="MD8" s="158">
        <f t="shared" si="40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41"/>
        <v>0.74712643678160917</v>
      </c>
      <c r="ML8" s="158">
        <f t="shared" si="42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3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4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5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6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7"/>
        <v>0.7385057471264368</v>
      </c>
      <c r="OU8" s="158">
        <f t="shared" si="48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21"/>
        <v>0.7385057471264368</v>
      </c>
      <c r="PC8" s="158">
        <f t="shared" si="49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50"/>
        <v>0.7385057471264368</v>
      </c>
      <c r="PK8" s="158">
        <f t="shared" si="51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2"/>
        <v>0.7385057471264368</v>
      </c>
      <c r="PS8" s="158">
        <f t="shared" si="53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4"/>
        <v>0.74855491329479773</v>
      </c>
      <c r="QA8" s="158">
        <f t="shared" si="55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6"/>
        <v>0.74855491329479773</v>
      </c>
      <c r="QI8" s="158">
        <f t="shared" si="57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8"/>
        <v>0.74855491329479773</v>
      </c>
      <c r="QQ8" s="158">
        <f t="shared" si="59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60"/>
        <v>0.74855491329479773</v>
      </c>
      <c r="QY8" s="158">
        <f t="shared" si="61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2"/>
        <v>0.74855491329479773</v>
      </c>
      <c r="RG8" s="158">
        <f t="shared" si="63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4"/>
        <v>0.74855491329479773</v>
      </c>
      <c r="RO8" s="158">
        <f t="shared" si="65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6"/>
        <v>0.74855491329479773</v>
      </c>
      <c r="RW8" s="158">
        <f t="shared" si="67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8"/>
        <v>0.74855491329479773</v>
      </c>
      <c r="SE8" s="158">
        <f t="shared" si="69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70"/>
        <v>0.74855491329479773</v>
      </c>
      <c r="SM8" s="158">
        <f t="shared" si="71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2"/>
        <v>0.74855491329479773</v>
      </c>
      <c r="SU8" s="158">
        <f t="shared" si="73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4"/>
        <v>0.74855491329479773</v>
      </c>
      <c r="TC8" s="158">
        <f t="shared" si="75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6"/>
        <v>0.74855491329479773</v>
      </c>
      <c r="TK8" s="158">
        <f t="shared" si="77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8"/>
        <v>0.74855491329479773</v>
      </c>
      <c r="TS8" s="158">
        <f t="shared" si="79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80"/>
        <v>0.74855491329479773</v>
      </c>
      <c r="UA8" s="158">
        <f t="shared" si="81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2"/>
        <v>0.74855491329479773</v>
      </c>
      <c r="UI8" s="158">
        <f t="shared" si="83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4"/>
        <v>0.74855491329479773</v>
      </c>
      <c r="UQ8" s="158">
        <f t="shared" si="85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6"/>
        <v>0.75144508670520227</v>
      </c>
      <c r="UY8" s="158">
        <f t="shared" si="87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8"/>
        <v>0.75144508670520227</v>
      </c>
      <c r="VG8" s="158">
        <f t="shared" si="89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90"/>
        <v>0.75144508670520227</v>
      </c>
      <c r="VO8" s="158">
        <f t="shared" si="91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2"/>
        <v>0.75144508670520227</v>
      </c>
      <c r="VW8" s="158">
        <f t="shared" si="93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4"/>
        <v>0.75144508670520227</v>
      </c>
      <c r="WE8" s="158">
        <f t="shared" si="95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6"/>
        <v>0.75144508670520227</v>
      </c>
      <c r="WM8" s="158">
        <f t="shared" si="97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8"/>
        <v>0.75433526011560692</v>
      </c>
      <c r="WU8" s="158">
        <f t="shared" si="99"/>
        <v>2.8901734104046506E-3</v>
      </c>
      <c r="WV8" s="2" t="s">
        <v>119</v>
      </c>
      <c r="WW8" s="161" t="s">
        <v>22</v>
      </c>
      <c r="WX8" s="159">
        <v>346</v>
      </c>
      <c r="WY8" s="157">
        <v>261</v>
      </c>
      <c r="WZ8" s="157">
        <v>52</v>
      </c>
      <c r="XA8" s="157">
        <v>33</v>
      </c>
      <c r="XB8" s="158">
        <f t="shared" si="100"/>
        <v>0.75433526011560692</v>
      </c>
      <c r="XC8" s="158" t="str">
        <f t="shared" si="101"/>
        <v>OK</v>
      </c>
      <c r="XE8" s="161" t="s">
        <v>22</v>
      </c>
      <c r="XF8" s="159">
        <v>346</v>
      </c>
      <c r="XG8" s="157">
        <v>261</v>
      </c>
      <c r="XH8" s="157">
        <v>52</v>
      </c>
      <c r="XI8" s="157">
        <v>33</v>
      </c>
      <c r="XJ8" s="158">
        <f t="shared" si="102"/>
        <v>0.75433526011560692</v>
      </c>
      <c r="XK8" s="158" t="str">
        <f t="shared" si="1"/>
        <v>OK</v>
      </c>
      <c r="XM8" s="161" t="s">
        <v>22</v>
      </c>
      <c r="XN8" s="159">
        <f>346+2</f>
        <v>348</v>
      </c>
      <c r="XO8" s="157">
        <v>261</v>
      </c>
      <c r="XP8" s="157">
        <f>52+2</f>
        <v>54</v>
      </c>
      <c r="XQ8" s="157">
        <v>33</v>
      </c>
      <c r="XR8" s="158">
        <f t="shared" si="103"/>
        <v>0.75</v>
      </c>
      <c r="XS8" s="158" t="str">
        <f t="shared" si="2"/>
        <v>Fail:0%</v>
      </c>
      <c r="XU8" s="161" t="s">
        <v>22</v>
      </c>
      <c r="XV8" s="159">
        <v>346</v>
      </c>
      <c r="XW8" s="157">
        <v>261</v>
      </c>
      <c r="XX8" s="157">
        <v>52</v>
      </c>
      <c r="XY8" s="157">
        <v>33</v>
      </c>
      <c r="XZ8" s="158">
        <f t="shared" si="104"/>
        <v>0.75433526011560692</v>
      </c>
      <c r="YA8" s="158" t="str">
        <f t="shared" si="105"/>
        <v>OK</v>
      </c>
      <c r="YC8" s="161" t="s">
        <v>22</v>
      </c>
      <c r="YD8" s="159">
        <v>348</v>
      </c>
      <c r="YE8" s="157">
        <v>263</v>
      </c>
      <c r="YF8" s="157">
        <v>52</v>
      </c>
      <c r="YG8" s="157">
        <v>33</v>
      </c>
      <c r="YH8" s="158">
        <f t="shared" si="106"/>
        <v>0.75574712643678166</v>
      </c>
      <c r="YI8" s="110" t="str">
        <f t="shared" si="107"/>
        <v>Fail:1%</v>
      </c>
      <c r="YK8" s="161" t="s">
        <v>22</v>
      </c>
      <c r="YL8" s="159">
        <v>346</v>
      </c>
      <c r="YM8" s="157">
        <v>261</v>
      </c>
      <c r="YN8" s="157">
        <v>52</v>
      </c>
      <c r="YO8" s="157">
        <v>33</v>
      </c>
      <c r="YP8" s="158">
        <v>0.75</v>
      </c>
      <c r="YQ8" s="158" t="str">
        <f t="shared" si="108"/>
        <v>OK</v>
      </c>
      <c r="YS8" s="161" t="s">
        <v>22</v>
      </c>
      <c r="YT8" s="159">
        <v>348</v>
      </c>
      <c r="YU8" s="157">
        <v>263</v>
      </c>
      <c r="YV8" s="157">
        <v>52</v>
      </c>
      <c r="YW8" s="157">
        <v>33</v>
      </c>
      <c r="YX8" s="158">
        <v>0.76</v>
      </c>
      <c r="YY8" s="110" t="str">
        <f t="shared" si="109"/>
        <v>OK</v>
      </c>
      <c r="ZA8" s="161" t="s">
        <v>22</v>
      </c>
      <c r="ZB8" s="159">
        <v>346</v>
      </c>
      <c r="ZC8" s="157">
        <v>318</v>
      </c>
      <c r="ZD8" s="157">
        <v>11</v>
      </c>
      <c r="ZE8" s="157">
        <v>17</v>
      </c>
      <c r="ZF8" s="158">
        <v>0.92</v>
      </c>
      <c r="ZG8" s="158" t="str">
        <f t="shared" si="110"/>
        <v>Fail:17%</v>
      </c>
      <c r="ZI8" s="161" t="s">
        <v>22</v>
      </c>
      <c r="ZJ8" s="159">
        <v>348</v>
      </c>
      <c r="ZK8" s="157">
        <v>320</v>
      </c>
      <c r="ZL8" s="157">
        <v>11</v>
      </c>
      <c r="ZM8" s="157">
        <v>17</v>
      </c>
      <c r="ZN8" s="158">
        <v>0.92</v>
      </c>
      <c r="ZO8" s="110" t="str">
        <f t="shared" si="111"/>
        <v>Fail:16%</v>
      </c>
      <c r="ZQ8" s="161" t="s">
        <v>22</v>
      </c>
      <c r="ZR8" s="159">
        <v>346</v>
      </c>
      <c r="ZS8" s="157">
        <v>261</v>
      </c>
      <c r="ZT8" s="157">
        <v>52</v>
      </c>
      <c r="ZU8" s="157">
        <v>33</v>
      </c>
      <c r="ZV8" s="158">
        <v>0.75</v>
      </c>
      <c r="ZW8" s="158" t="str">
        <f t="shared" si="112"/>
        <v>Fail:-17%</v>
      </c>
      <c r="ZY8" s="161" t="s">
        <v>22</v>
      </c>
      <c r="ZZ8" s="159">
        <v>348</v>
      </c>
      <c r="AAA8" s="157">
        <v>263</v>
      </c>
      <c r="AAB8" s="157">
        <v>52</v>
      </c>
      <c r="AAC8" s="157">
        <v>33</v>
      </c>
      <c r="AAD8" s="158">
        <v>0.76</v>
      </c>
      <c r="AAE8" s="110" t="str">
        <f t="shared" si="113"/>
        <v>Fail:-16%</v>
      </c>
      <c r="AAG8" s="161" t="s">
        <v>22</v>
      </c>
      <c r="AAH8" s="159">
        <v>346</v>
      </c>
      <c r="AAI8" s="157">
        <v>260</v>
      </c>
      <c r="AAJ8" s="157">
        <v>56</v>
      </c>
      <c r="AAK8" s="157">
        <v>30</v>
      </c>
      <c r="AAL8" s="158">
        <v>0.75</v>
      </c>
      <c r="AAM8" s="158" t="str">
        <f t="shared" si="114"/>
        <v>Fail:0%</v>
      </c>
      <c r="AAO8" s="161" t="s">
        <v>22</v>
      </c>
      <c r="AAP8" s="159">
        <v>348</v>
      </c>
      <c r="AAQ8" s="157">
        <v>262</v>
      </c>
      <c r="AAR8" s="157">
        <v>56</v>
      </c>
      <c r="AAS8" s="157">
        <v>30</v>
      </c>
      <c r="AAT8" s="158">
        <v>0.75</v>
      </c>
      <c r="AAU8" s="110" t="str">
        <f t="shared" si="115"/>
        <v>Fail:-1%</v>
      </c>
    </row>
    <row r="9" spans="1:723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3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4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5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6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7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8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9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0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1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2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3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4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5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6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7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8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9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20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21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2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3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4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5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22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7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8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9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30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31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2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3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4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5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6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7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8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9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40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41"/>
        <v>1</v>
      </c>
      <c r="ML9" s="158">
        <f t="shared" si="42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3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4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5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6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7"/>
        <v>1</v>
      </c>
      <c r="OU9" s="158">
        <f t="shared" si="48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21"/>
        <v>1</v>
      </c>
      <c r="PC9" s="158">
        <f t="shared" si="49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50"/>
        <v>1</v>
      </c>
      <c r="PK9" s="158">
        <f t="shared" si="51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2"/>
        <v>1</v>
      </c>
      <c r="PS9" s="158">
        <f t="shared" si="53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4"/>
        <v>1</v>
      </c>
      <c r="QA9" s="158">
        <f t="shared" si="55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6"/>
        <v>1</v>
      </c>
      <c r="QI9" s="158">
        <f t="shared" si="57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8"/>
        <v>1</v>
      </c>
      <c r="QQ9" s="158">
        <f t="shared" si="59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60"/>
        <v>1</v>
      </c>
      <c r="QY9" s="158">
        <f t="shared" si="61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2"/>
        <v>1</v>
      </c>
      <c r="RG9" s="158">
        <f t="shared" si="63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4"/>
        <v>1</v>
      </c>
      <c r="RO9" s="158">
        <f t="shared" si="65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6"/>
        <v>1</v>
      </c>
      <c r="RW9" s="158">
        <f t="shared" si="67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8"/>
        <v>1</v>
      </c>
      <c r="SE9" s="158">
        <f t="shared" si="69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70"/>
        <v>1</v>
      </c>
      <c r="SM9" s="158">
        <f t="shared" si="71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2"/>
        <v>1</v>
      </c>
      <c r="SU9" s="158">
        <f t="shared" si="73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4"/>
        <v>1</v>
      </c>
      <c r="TC9" s="158">
        <f t="shared" si="75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6"/>
        <v>1</v>
      </c>
      <c r="TK9" s="158">
        <f t="shared" si="77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8"/>
        <v>1</v>
      </c>
      <c r="TS9" s="158">
        <f t="shared" si="79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80"/>
        <v>1</v>
      </c>
      <c r="UA9" s="158">
        <f t="shared" si="81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2"/>
        <v>1</v>
      </c>
      <c r="UI9" s="158">
        <f t="shared" si="83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4"/>
        <v>1</v>
      </c>
      <c r="UQ9" s="158">
        <f t="shared" si="85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6"/>
        <v>1</v>
      </c>
      <c r="UY9" s="158">
        <f t="shared" si="87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8"/>
        <v>1</v>
      </c>
      <c r="VG9" s="158">
        <f t="shared" si="89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90"/>
        <v>1</v>
      </c>
      <c r="VO9" s="158">
        <f t="shared" si="91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2"/>
        <v>1</v>
      </c>
      <c r="VW9" s="158">
        <f t="shared" si="93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4"/>
        <v>1</v>
      </c>
      <c r="WE9" s="158">
        <f t="shared" si="95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6"/>
        <v>1</v>
      </c>
      <c r="WM9" s="158">
        <f t="shared" si="97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8"/>
        <v>1</v>
      </c>
      <c r="WU9" s="158">
        <f t="shared" si="99"/>
        <v>0</v>
      </c>
      <c r="WW9" s="163" t="s">
        <v>23</v>
      </c>
      <c r="WX9" s="157">
        <v>538</v>
      </c>
      <c r="WY9" s="157">
        <v>538</v>
      </c>
      <c r="WZ9" s="157">
        <v>0</v>
      </c>
      <c r="XA9" s="157">
        <v>0</v>
      </c>
      <c r="XB9" s="158">
        <f t="shared" si="100"/>
        <v>1</v>
      </c>
      <c r="XC9" s="158" t="str">
        <f t="shared" si="101"/>
        <v>OK</v>
      </c>
      <c r="XD9" s="157"/>
      <c r="XE9" s="163" t="s">
        <v>23</v>
      </c>
      <c r="XF9" s="157">
        <f>594-56</f>
        <v>538</v>
      </c>
      <c r="XG9" s="157">
        <v>538</v>
      </c>
      <c r="XH9" s="157">
        <v>0</v>
      </c>
      <c r="XI9" s="157">
        <v>0</v>
      </c>
      <c r="XJ9" s="158">
        <f t="shared" si="102"/>
        <v>1</v>
      </c>
      <c r="XK9" s="158" t="str">
        <f t="shared" si="1"/>
        <v>OK</v>
      </c>
      <c r="XM9" s="163" t="s">
        <v>23</v>
      </c>
      <c r="XN9" s="157">
        <f>594</f>
        <v>594</v>
      </c>
      <c r="XO9" s="157">
        <f>538+19</f>
        <v>557</v>
      </c>
      <c r="XP9" s="157">
        <f>0+37</f>
        <v>37</v>
      </c>
      <c r="XQ9" s="157">
        <v>0</v>
      </c>
      <c r="XR9" s="158">
        <f t="shared" si="103"/>
        <v>0.93771043771043772</v>
      </c>
      <c r="XS9" s="158" t="str">
        <f t="shared" si="2"/>
        <v>Fail:-6%</v>
      </c>
      <c r="XU9" s="163" t="s">
        <v>23</v>
      </c>
      <c r="XV9" s="157">
        <v>538</v>
      </c>
      <c r="XW9" s="157">
        <v>538</v>
      </c>
      <c r="XX9" s="157">
        <v>0</v>
      </c>
      <c r="XY9" s="157">
        <v>0</v>
      </c>
      <c r="XZ9" s="158">
        <f t="shared" si="104"/>
        <v>1</v>
      </c>
      <c r="YA9" s="158" t="str">
        <f t="shared" si="105"/>
        <v>OK</v>
      </c>
      <c r="YC9" s="163" t="s">
        <v>23</v>
      </c>
      <c r="YD9" s="157">
        <f>538+56</f>
        <v>594</v>
      </c>
      <c r="YE9" s="157">
        <f>538+17</f>
        <v>555</v>
      </c>
      <c r="YF9" s="157">
        <v>39</v>
      </c>
      <c r="YG9" s="157">
        <v>0</v>
      </c>
      <c r="YH9" s="158">
        <f t="shared" si="106"/>
        <v>0.93434343434343436</v>
      </c>
      <c r="YI9" s="110" t="str">
        <f t="shared" si="107"/>
        <v>Fail:0%</v>
      </c>
      <c r="YK9" s="163" t="s">
        <v>23</v>
      </c>
      <c r="YL9" s="157">
        <v>538</v>
      </c>
      <c r="YM9" s="157">
        <v>538</v>
      </c>
      <c r="YN9" s="157">
        <v>0</v>
      </c>
      <c r="YO9" s="157">
        <v>0</v>
      </c>
      <c r="YP9" s="158">
        <v>1</v>
      </c>
      <c r="YQ9" s="158" t="str">
        <f t="shared" si="108"/>
        <v>OK</v>
      </c>
      <c r="YS9" s="163" t="s">
        <v>23</v>
      </c>
      <c r="YT9" s="157">
        <v>594</v>
      </c>
      <c r="YU9" s="157">
        <v>555</v>
      </c>
      <c r="YV9" s="157">
        <v>39</v>
      </c>
      <c r="YW9" s="157">
        <v>0</v>
      </c>
      <c r="YX9" s="158">
        <v>0.93</v>
      </c>
      <c r="YY9" s="110" t="str">
        <f t="shared" si="109"/>
        <v>OK</v>
      </c>
      <c r="ZA9" s="163" t="s">
        <v>23</v>
      </c>
      <c r="ZB9" s="157">
        <v>538</v>
      </c>
      <c r="ZC9" s="157">
        <v>538</v>
      </c>
      <c r="ZD9" s="157">
        <v>0</v>
      </c>
      <c r="ZE9" s="157">
        <v>0</v>
      </c>
      <c r="ZF9" s="158">
        <v>1</v>
      </c>
      <c r="ZG9" s="158" t="str">
        <f t="shared" si="110"/>
        <v>OK</v>
      </c>
      <c r="ZI9" s="163" t="s">
        <v>23</v>
      </c>
      <c r="ZJ9" s="157">
        <v>594</v>
      </c>
      <c r="ZK9" s="157">
        <v>555</v>
      </c>
      <c r="ZL9" s="157">
        <v>39</v>
      </c>
      <c r="ZM9" s="157">
        <v>0</v>
      </c>
      <c r="ZN9" s="158">
        <v>0.93</v>
      </c>
      <c r="ZO9" s="110" t="str">
        <f t="shared" si="111"/>
        <v>OK</v>
      </c>
      <c r="ZQ9" s="163" t="s">
        <v>23</v>
      </c>
      <c r="ZR9" s="157">
        <v>538</v>
      </c>
      <c r="ZS9" s="157">
        <v>538</v>
      </c>
      <c r="ZT9" s="157">
        <v>0</v>
      </c>
      <c r="ZU9" s="157">
        <v>0</v>
      </c>
      <c r="ZV9" s="158">
        <v>1</v>
      </c>
      <c r="ZW9" s="158" t="str">
        <f t="shared" si="112"/>
        <v>OK</v>
      </c>
      <c r="ZY9" s="163" t="s">
        <v>23</v>
      </c>
      <c r="ZZ9" s="157">
        <v>594</v>
      </c>
      <c r="AAA9" s="157">
        <v>555</v>
      </c>
      <c r="AAB9" s="157">
        <v>39</v>
      </c>
      <c r="AAC9" s="157">
        <v>0</v>
      </c>
      <c r="AAD9" s="158">
        <v>0.93</v>
      </c>
      <c r="AAE9" s="110" t="str">
        <f t="shared" si="113"/>
        <v>OK</v>
      </c>
      <c r="AAG9" s="163" t="s">
        <v>23</v>
      </c>
      <c r="AAH9" s="157">
        <v>538</v>
      </c>
      <c r="AAI9" s="157">
        <v>538</v>
      </c>
      <c r="AAJ9" s="157">
        <v>0</v>
      </c>
      <c r="AAK9" s="157">
        <v>0</v>
      </c>
      <c r="AAL9" s="158">
        <v>1</v>
      </c>
      <c r="AAM9" s="158" t="str">
        <f t="shared" si="114"/>
        <v>OK</v>
      </c>
      <c r="AAO9" s="163" t="s">
        <v>23</v>
      </c>
      <c r="AAP9" s="157">
        <v>594</v>
      </c>
      <c r="AAQ9" s="157">
        <v>555</v>
      </c>
      <c r="AAR9" s="157">
        <v>39</v>
      </c>
      <c r="AAS9" s="157">
        <v>0</v>
      </c>
      <c r="AAT9" s="158">
        <v>0.93</v>
      </c>
      <c r="AAU9" s="110" t="str">
        <f t="shared" si="115"/>
        <v>OK</v>
      </c>
    </row>
    <row r="10" spans="1:723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3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4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5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6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7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8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9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0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1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2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3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4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5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6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7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8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9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0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1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2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3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4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5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22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16"/>
        <v>1</v>
      </c>
      <c r="ID10" s="4">
        <f t="shared" si="28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17"/>
        <v>1</v>
      </c>
      <c r="IL10" s="4">
        <f t="shared" si="29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30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31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2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3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4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5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18"/>
        <v>1</v>
      </c>
      <c r="KP10" s="4">
        <f t="shared" si="36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7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8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19"/>
        <v>1</v>
      </c>
      <c r="LV10" s="4">
        <f t="shared" si="39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20"/>
        <v>1</v>
      </c>
      <c r="MD10" s="158">
        <f t="shared" si="40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41"/>
        <v>1</v>
      </c>
      <c r="ML10" s="158">
        <f t="shared" si="42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3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4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5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6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7"/>
        <v>1</v>
      </c>
      <c r="OU10" s="158">
        <f t="shared" si="48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21"/>
        <v>1</v>
      </c>
      <c r="PC10" s="158">
        <f t="shared" si="49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50"/>
        <v>1</v>
      </c>
      <c r="PK10" s="158">
        <f t="shared" si="51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2"/>
        <v>1</v>
      </c>
      <c r="PS10" s="158">
        <f t="shared" si="53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4"/>
        <v>1</v>
      </c>
      <c r="QA10" s="158">
        <f t="shared" si="55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6"/>
        <v>1</v>
      </c>
      <c r="QI10" s="158">
        <f t="shared" si="57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8"/>
        <v>1</v>
      </c>
      <c r="QQ10" s="158">
        <f t="shared" si="59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60"/>
        <v>1</v>
      </c>
      <c r="QY10" s="158">
        <f t="shared" si="61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2"/>
        <v>1</v>
      </c>
      <c r="RG10" s="158">
        <f t="shared" si="63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4"/>
        <v>1</v>
      </c>
      <c r="RO10" s="158">
        <f t="shared" si="65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6"/>
        <v>1</v>
      </c>
      <c r="RW10" s="158">
        <f t="shared" si="67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8"/>
        <v>1</v>
      </c>
      <c r="SE10" s="158">
        <f t="shared" si="69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70"/>
        <v>1</v>
      </c>
      <c r="SM10" s="158">
        <f t="shared" si="71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2"/>
        <v>1</v>
      </c>
      <c r="SU10" s="158">
        <f t="shared" si="73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4"/>
        <v>1</v>
      </c>
      <c r="TC10" s="158">
        <f t="shared" si="75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6"/>
        <v>1</v>
      </c>
      <c r="TK10" s="158">
        <f t="shared" si="77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8"/>
        <v>1</v>
      </c>
      <c r="TS10" s="158">
        <f t="shared" si="79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80"/>
        <v>1</v>
      </c>
      <c r="UA10" s="158">
        <f t="shared" si="81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2"/>
        <v>1</v>
      </c>
      <c r="UI10" s="158">
        <f t="shared" si="83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4"/>
        <v>1</v>
      </c>
      <c r="UQ10" s="158">
        <f t="shared" si="85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6"/>
        <v>1</v>
      </c>
      <c r="UY10" s="158">
        <f t="shared" si="87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8"/>
        <v>1</v>
      </c>
      <c r="VG10" s="158">
        <f t="shared" si="89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90"/>
        <v>1</v>
      </c>
      <c r="VO10" s="158">
        <f t="shared" si="91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2"/>
        <v>1</v>
      </c>
      <c r="VW10" s="158">
        <f t="shared" si="93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4"/>
        <v>1</v>
      </c>
      <c r="WE10" s="158">
        <f t="shared" si="95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6"/>
        <v>1</v>
      </c>
      <c r="WM10" s="158">
        <f t="shared" si="97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8"/>
        <v>1</v>
      </c>
      <c r="WU10" s="158">
        <f t="shared" si="99"/>
        <v>0</v>
      </c>
      <c r="WW10" s="157" t="s">
        <v>24</v>
      </c>
      <c r="WX10" s="157">
        <v>3</v>
      </c>
      <c r="WY10" s="157">
        <v>3</v>
      </c>
      <c r="WZ10" s="157">
        <v>0</v>
      </c>
      <c r="XA10" s="157">
        <v>0</v>
      </c>
      <c r="XB10" s="158">
        <f t="shared" si="100"/>
        <v>1</v>
      </c>
      <c r="XC10" s="158" t="str">
        <f t="shared" si="101"/>
        <v>OK</v>
      </c>
      <c r="XE10" s="157" t="s">
        <v>24</v>
      </c>
      <c r="XF10" s="157">
        <v>3</v>
      </c>
      <c r="XG10" s="157">
        <v>3</v>
      </c>
      <c r="XH10" s="157">
        <v>0</v>
      </c>
      <c r="XI10" s="157">
        <v>0</v>
      </c>
      <c r="XJ10" s="158">
        <f t="shared" si="102"/>
        <v>1</v>
      </c>
      <c r="XK10" s="158" t="str">
        <f t="shared" si="1"/>
        <v>OK</v>
      </c>
      <c r="XM10" s="157" t="s">
        <v>24</v>
      </c>
      <c r="XN10" s="157">
        <v>3</v>
      </c>
      <c r="XO10" s="157">
        <v>3</v>
      </c>
      <c r="XP10" s="157">
        <v>0</v>
      </c>
      <c r="XQ10" s="157">
        <v>0</v>
      </c>
      <c r="XR10" s="158">
        <f t="shared" si="103"/>
        <v>1</v>
      </c>
      <c r="XS10" s="158" t="str">
        <f t="shared" si="2"/>
        <v>OK</v>
      </c>
      <c r="XU10" s="157" t="s">
        <v>24</v>
      </c>
      <c r="XV10" s="157">
        <v>3</v>
      </c>
      <c r="XW10" s="157">
        <v>3</v>
      </c>
      <c r="XX10" s="157">
        <v>0</v>
      </c>
      <c r="XY10" s="157">
        <v>0</v>
      </c>
      <c r="XZ10" s="158">
        <f t="shared" si="104"/>
        <v>1</v>
      </c>
      <c r="YA10" s="158" t="str">
        <f t="shared" si="105"/>
        <v>OK</v>
      </c>
      <c r="YC10" s="157" t="s">
        <v>24</v>
      </c>
      <c r="YD10" s="157">
        <v>3</v>
      </c>
      <c r="YE10" s="157">
        <v>3</v>
      </c>
      <c r="YF10" s="157">
        <v>0</v>
      </c>
      <c r="YG10" s="157">
        <v>0</v>
      </c>
      <c r="YH10" s="158">
        <f t="shared" si="106"/>
        <v>1</v>
      </c>
      <c r="YI10" s="158" t="str">
        <f t="shared" si="107"/>
        <v>OK</v>
      </c>
      <c r="YK10" s="157" t="s">
        <v>24</v>
      </c>
      <c r="YL10" s="157">
        <v>3</v>
      </c>
      <c r="YM10" s="157">
        <v>3</v>
      </c>
      <c r="YN10" s="157">
        <v>0</v>
      </c>
      <c r="YO10" s="157">
        <v>0</v>
      </c>
      <c r="YP10" s="158">
        <v>1</v>
      </c>
      <c r="YQ10" s="158" t="str">
        <f t="shared" si="108"/>
        <v>OK</v>
      </c>
      <c r="YS10" s="157" t="s">
        <v>24</v>
      </c>
      <c r="YT10" s="157">
        <v>3</v>
      </c>
      <c r="YU10" s="157">
        <v>3</v>
      </c>
      <c r="YV10" s="157">
        <v>0</v>
      </c>
      <c r="YW10" s="157">
        <v>0</v>
      </c>
      <c r="YX10" s="158">
        <v>1</v>
      </c>
      <c r="YY10" s="158" t="str">
        <f t="shared" si="109"/>
        <v>OK</v>
      </c>
      <c r="ZA10" s="157" t="s">
        <v>24</v>
      </c>
      <c r="ZB10" s="157">
        <v>3</v>
      </c>
      <c r="ZC10" s="157">
        <v>3</v>
      </c>
      <c r="ZD10" s="157">
        <v>0</v>
      </c>
      <c r="ZE10" s="157">
        <v>0</v>
      </c>
      <c r="ZF10" s="158">
        <v>1</v>
      </c>
      <c r="ZG10" s="158" t="str">
        <f t="shared" si="110"/>
        <v>OK</v>
      </c>
      <c r="ZI10" s="157" t="s">
        <v>24</v>
      </c>
      <c r="ZJ10" s="157">
        <v>3</v>
      </c>
      <c r="ZK10" s="157">
        <v>3</v>
      </c>
      <c r="ZL10" s="157">
        <v>0</v>
      </c>
      <c r="ZM10" s="157">
        <v>0</v>
      </c>
      <c r="ZN10" s="158">
        <v>1</v>
      </c>
      <c r="ZO10" s="158" t="str">
        <f t="shared" si="111"/>
        <v>OK</v>
      </c>
      <c r="ZQ10" s="157" t="s">
        <v>24</v>
      </c>
      <c r="ZR10" s="157">
        <v>3</v>
      </c>
      <c r="ZS10" s="157">
        <v>3</v>
      </c>
      <c r="ZT10" s="157">
        <v>0</v>
      </c>
      <c r="ZU10" s="157">
        <v>0</v>
      </c>
      <c r="ZV10" s="158">
        <v>1</v>
      </c>
      <c r="ZW10" s="158" t="str">
        <f t="shared" si="112"/>
        <v>OK</v>
      </c>
      <c r="ZY10" s="157" t="s">
        <v>24</v>
      </c>
      <c r="ZZ10" s="157">
        <v>3</v>
      </c>
      <c r="AAA10" s="157">
        <v>3</v>
      </c>
      <c r="AAB10" s="157">
        <v>0</v>
      </c>
      <c r="AAC10" s="157">
        <v>0</v>
      </c>
      <c r="AAD10" s="158">
        <v>1</v>
      </c>
      <c r="AAE10" s="158" t="str">
        <f t="shared" si="113"/>
        <v>OK</v>
      </c>
      <c r="AAG10" s="157" t="s">
        <v>24</v>
      </c>
      <c r="AAH10" s="157">
        <v>3</v>
      </c>
      <c r="AAI10" s="157">
        <v>3</v>
      </c>
      <c r="AAJ10" s="157">
        <v>0</v>
      </c>
      <c r="AAK10" s="157">
        <v>0</v>
      </c>
      <c r="AAL10" s="158">
        <v>1</v>
      </c>
      <c r="AAM10" s="158" t="str">
        <f t="shared" si="114"/>
        <v>OK</v>
      </c>
      <c r="AAO10" s="157" t="s">
        <v>24</v>
      </c>
      <c r="AAP10" s="157">
        <v>3</v>
      </c>
      <c r="AAQ10" s="157">
        <v>3</v>
      </c>
      <c r="AAR10" s="157">
        <v>0</v>
      </c>
      <c r="AAS10" s="157">
        <v>0</v>
      </c>
      <c r="AAT10" s="158">
        <v>1</v>
      </c>
      <c r="AAU10" s="158" t="str">
        <f t="shared" si="115"/>
        <v>OK</v>
      </c>
    </row>
    <row r="11" spans="1:723" ht="64.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3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4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5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6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7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8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9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0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1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2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3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4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5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6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7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8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9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20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21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2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3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4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7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16"/>
        <v>0.98701298701298701</v>
      </c>
      <c r="ID11" s="4">
        <f t="shared" si="28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17"/>
        <v>0.98701298701298701</v>
      </c>
      <c r="IL11" s="4">
        <f t="shared" si="29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30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31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2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3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4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5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18"/>
        <v>0.98701298701298701</v>
      </c>
      <c r="KP11" s="4">
        <f t="shared" si="36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7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8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9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40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41"/>
        <v>0.9881936245572609</v>
      </c>
      <c r="ML11" s="158">
        <f t="shared" si="42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3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4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5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6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7"/>
        <v>0.98701298701298701</v>
      </c>
      <c r="OU11" s="158">
        <f t="shared" si="48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21"/>
        <v>0.98701298701298701</v>
      </c>
      <c r="PC11" s="158">
        <f t="shared" si="49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50"/>
        <v>0.98701298701298701</v>
      </c>
      <c r="PK11" s="158">
        <f t="shared" si="51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2"/>
        <v>0.98701298701298701</v>
      </c>
      <c r="PS11" s="158">
        <f t="shared" si="53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4"/>
        <v>0.98701298701298701</v>
      </c>
      <c r="QA11" s="158">
        <f t="shared" si="55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6"/>
        <v>0.98701298701298701</v>
      </c>
      <c r="QI11" s="158">
        <f t="shared" si="57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8"/>
        <v>0.98701298701298701</v>
      </c>
      <c r="QQ11" s="158">
        <f t="shared" si="59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60"/>
        <v>0.98701298701298701</v>
      </c>
      <c r="QY11" s="158">
        <f t="shared" si="61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2"/>
        <v>0.98701298701298701</v>
      </c>
      <c r="RG11" s="158">
        <f t="shared" si="63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4"/>
        <v>0.98701298701298701</v>
      </c>
      <c r="RO11" s="158">
        <f t="shared" si="65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6"/>
        <v>0.98701298701298701</v>
      </c>
      <c r="RW11" s="158">
        <f t="shared" si="67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8"/>
        <v>0.98701298701298701</v>
      </c>
      <c r="SE11" s="158">
        <f t="shared" si="69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70"/>
        <v>0.98701298701298701</v>
      </c>
      <c r="SM11" s="158">
        <f t="shared" si="71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2"/>
        <v>0.98701298701298701</v>
      </c>
      <c r="SU11" s="158">
        <f t="shared" si="73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4"/>
        <v>0.98701298701298701</v>
      </c>
      <c r="TC11" s="158">
        <f t="shared" si="75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6"/>
        <v>0.98701298701298701</v>
      </c>
      <c r="TK11" s="158">
        <f t="shared" si="77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8"/>
        <v>0.98716452742123684</v>
      </c>
      <c r="TS11" s="158">
        <f t="shared" si="79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80"/>
        <v>0.98716452742123684</v>
      </c>
      <c r="UA11" s="158">
        <f t="shared" si="81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2"/>
        <v>0.98716452742123684</v>
      </c>
      <c r="UI11" s="158">
        <f t="shared" si="83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4"/>
        <v>0.98716452742123684</v>
      </c>
      <c r="UQ11" s="158">
        <f t="shared" si="85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6"/>
        <v>0.98716452742123684</v>
      </c>
      <c r="UY11" s="158">
        <f t="shared" si="87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8"/>
        <v>0.98716452742123684</v>
      </c>
      <c r="VG11" s="158">
        <f t="shared" si="89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90"/>
        <v>0.98716452742123684</v>
      </c>
      <c r="VO11" s="158">
        <f t="shared" si="91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2"/>
        <v>0.88331388564760793</v>
      </c>
      <c r="VW11" s="158">
        <f t="shared" si="93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4"/>
        <v>0.88331388564760793</v>
      </c>
      <c r="WE11" s="158">
        <f t="shared" si="95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6"/>
        <v>0.88331388564760793</v>
      </c>
      <c r="WM11" s="158">
        <f t="shared" si="97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8"/>
        <v>0.88331388564760793</v>
      </c>
      <c r="WU11" s="158">
        <f t="shared" si="99"/>
        <v>0</v>
      </c>
      <c r="WW11" s="173" t="s">
        <v>25</v>
      </c>
      <c r="WX11" s="159">
        <v>857</v>
      </c>
      <c r="WY11" s="159">
        <v>846</v>
      </c>
      <c r="WZ11" s="159">
        <v>11</v>
      </c>
      <c r="XA11" s="159">
        <v>0</v>
      </c>
      <c r="XB11" s="158">
        <f t="shared" si="100"/>
        <v>0.98716452742123684</v>
      </c>
      <c r="XC11" s="158" t="str">
        <f t="shared" si="101"/>
        <v>Fail:0.103850641773629</v>
      </c>
      <c r="XE11" s="173" t="s">
        <v>25</v>
      </c>
      <c r="XF11" s="159">
        <v>857</v>
      </c>
      <c r="XG11" s="159">
        <v>846</v>
      </c>
      <c r="XH11" s="159">
        <v>11</v>
      </c>
      <c r="XI11" s="159">
        <v>0</v>
      </c>
      <c r="XJ11" s="158">
        <f t="shared" si="102"/>
        <v>0.98716452742123684</v>
      </c>
      <c r="XK11" s="158" t="str">
        <f>IF(EXACT(WX11,XF11),IF(EXACT(WY11,XG11),IF(EXACT(WZ11,XH11),IF(EXACT(XA11,XI11),"OK",CONCATENATE("Fail:",ROUND(XJ11-XB11,2)*100,"%")),CONCATENATE("Fail:",ROUND(XJ11-XB11,2)*100,"%")),CONCATENATE("Fail:",ROUND(XJ11-XB11,2)*100,"%")),CONCATENATE("Fail:",ROUND(XJ11-XB11,2)*100,"%"))</f>
        <v>OK</v>
      </c>
      <c r="XL11" s="157" t="s">
        <v>433</v>
      </c>
      <c r="XM11" s="173" t="s">
        <v>25</v>
      </c>
      <c r="XN11" s="159">
        <f>857+6</f>
        <v>863</v>
      </c>
      <c r="XO11" s="159">
        <v>846</v>
      </c>
      <c r="XP11" s="159">
        <f>11+6</f>
        <v>17</v>
      </c>
      <c r="XQ11" s="159">
        <v>0</v>
      </c>
      <c r="XR11" s="158">
        <f t="shared" si="103"/>
        <v>0.98030127462340677</v>
      </c>
      <c r="XS11" s="158" t="str">
        <f>IF(EXACT(XF11,XN11),IF(EXACT(XG11,XO11),IF(EXACT(XH11,XP11),IF(EXACT(XI11,XQ11),"OK",CONCATENATE("Fail:",ROUND(XR11-XJ11,2)*100,"%")),CONCATENATE("Fail:",ROUND(XR11-XJ11,2)*100,"%")),CONCATENATE("Fail:",ROUND(XR11-XJ11,2)*100,"%")),CONCATENATE("Fail:",ROUND(XR11-XJ11,2)*100,"%"))</f>
        <v>Fail:-1%</v>
      </c>
      <c r="XU11" s="173" t="s">
        <v>25</v>
      </c>
      <c r="XV11" s="159">
        <v>857</v>
      </c>
      <c r="XW11" s="159">
        <v>847</v>
      </c>
      <c r="XX11" s="159">
        <v>10</v>
      </c>
      <c r="XY11" s="159">
        <v>0</v>
      </c>
      <c r="XZ11" s="158">
        <f t="shared" si="104"/>
        <v>0.98833138856476077</v>
      </c>
      <c r="YA11" s="158" t="str">
        <f t="shared" si="105"/>
        <v>Fail:0%</v>
      </c>
      <c r="YB11" s="195" t="s">
        <v>433</v>
      </c>
      <c r="YC11" s="173" t="s">
        <v>25</v>
      </c>
      <c r="YD11" s="159">
        <v>863</v>
      </c>
      <c r="YE11" s="159">
        <v>846</v>
      </c>
      <c r="YF11" s="159">
        <v>17</v>
      </c>
      <c r="YG11" s="159">
        <v>0</v>
      </c>
      <c r="YH11" s="158">
        <f t="shared" si="106"/>
        <v>0.98030127462340677</v>
      </c>
      <c r="YI11" s="110" t="str">
        <f t="shared" si="107"/>
        <v>OK</v>
      </c>
      <c r="YK11" s="173" t="s">
        <v>25</v>
      </c>
      <c r="YL11" s="159">
        <v>857</v>
      </c>
      <c r="YM11" s="159">
        <v>847</v>
      </c>
      <c r="YN11" s="159">
        <v>10</v>
      </c>
      <c r="YO11" s="159">
        <v>0</v>
      </c>
      <c r="YP11" s="158">
        <v>0.99</v>
      </c>
      <c r="YQ11" s="158" t="str">
        <f t="shared" si="108"/>
        <v>OK</v>
      </c>
      <c r="YR11" s="195" t="s">
        <v>433</v>
      </c>
      <c r="YS11" s="173" t="s">
        <v>25</v>
      </c>
      <c r="YT11" s="159">
        <v>863</v>
      </c>
      <c r="YU11" s="159">
        <v>847</v>
      </c>
      <c r="YV11" s="159">
        <v>16</v>
      </c>
      <c r="YW11" s="159">
        <v>0</v>
      </c>
      <c r="YX11" s="158">
        <v>0.98</v>
      </c>
      <c r="YY11" s="110" t="str">
        <f t="shared" si="109"/>
        <v>Fail:0%</v>
      </c>
      <c r="ZA11" s="173" t="s">
        <v>25</v>
      </c>
      <c r="ZB11" s="159">
        <v>857</v>
      </c>
      <c r="ZC11" s="159">
        <v>846</v>
      </c>
      <c r="ZD11" s="159">
        <v>11</v>
      </c>
      <c r="ZE11" s="159">
        <v>0</v>
      </c>
      <c r="ZF11" s="158">
        <v>0.99</v>
      </c>
      <c r="ZG11" s="158" t="str">
        <f t="shared" si="110"/>
        <v>Fail:0%</v>
      </c>
      <c r="ZH11" s="195" t="s">
        <v>433</v>
      </c>
      <c r="ZI11" s="173" t="s">
        <v>25</v>
      </c>
      <c r="ZJ11" s="159">
        <v>863</v>
      </c>
      <c r="ZK11" s="159">
        <v>846</v>
      </c>
      <c r="ZL11" s="159">
        <v>17</v>
      </c>
      <c r="ZM11" s="159">
        <v>0</v>
      </c>
      <c r="ZN11" s="158">
        <v>0.98</v>
      </c>
      <c r="ZO11" s="110" t="str">
        <f t="shared" si="111"/>
        <v>Fail:0%</v>
      </c>
      <c r="ZQ11" s="173" t="s">
        <v>25</v>
      </c>
      <c r="ZR11" s="159">
        <v>857</v>
      </c>
      <c r="ZS11" s="159">
        <v>847</v>
      </c>
      <c r="ZT11" s="159">
        <v>10</v>
      </c>
      <c r="ZU11" s="159">
        <v>0</v>
      </c>
      <c r="ZV11" s="158">
        <v>0.99</v>
      </c>
      <c r="ZW11" s="158" t="str">
        <f t="shared" si="112"/>
        <v>Fail:0%</v>
      </c>
      <c r="ZX11" s="206" t="s">
        <v>453</v>
      </c>
      <c r="ZY11" s="173" t="s">
        <v>25</v>
      </c>
      <c r="ZZ11" s="159">
        <v>863</v>
      </c>
      <c r="AAA11" s="159">
        <v>847</v>
      </c>
      <c r="AAB11" s="159">
        <v>16</v>
      </c>
      <c r="AAC11" s="159">
        <v>0</v>
      </c>
      <c r="AAD11" s="158">
        <v>0.98</v>
      </c>
      <c r="AAE11" s="110" t="str">
        <f t="shared" si="113"/>
        <v>Fail:0%</v>
      </c>
      <c r="AAG11" s="173" t="s">
        <v>25</v>
      </c>
      <c r="AAH11" s="159">
        <v>857</v>
      </c>
      <c r="AAI11" s="159">
        <v>847</v>
      </c>
      <c r="AAJ11" s="159">
        <v>10</v>
      </c>
      <c r="AAK11" s="159">
        <v>0</v>
      </c>
      <c r="AAL11" s="158">
        <v>0.99</v>
      </c>
      <c r="AAM11" s="158" t="str">
        <f t="shared" si="114"/>
        <v>OK</v>
      </c>
      <c r="AAN11" s="206" t="s">
        <v>453</v>
      </c>
      <c r="AAO11" s="173" t="s">
        <v>25</v>
      </c>
      <c r="AAP11" s="159">
        <v>863</v>
      </c>
      <c r="AAQ11" s="159">
        <v>847</v>
      </c>
      <c r="AAR11" s="159">
        <v>16</v>
      </c>
      <c r="AAS11" s="159">
        <v>0</v>
      </c>
      <c r="AAT11" s="158">
        <v>0.98</v>
      </c>
      <c r="AAU11" s="110" t="str">
        <f t="shared" si="115"/>
        <v>OK</v>
      </c>
    </row>
    <row r="12" spans="1:723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3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4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5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6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7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8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9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0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1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2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3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4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5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6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7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8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9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20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21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2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3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4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16"/>
        <v>1</v>
      </c>
      <c r="ID12" s="4">
        <f t="shared" si="28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17"/>
        <v>1</v>
      </c>
      <c r="IL12" s="4">
        <f t="shared" si="29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30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31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2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3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4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5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18"/>
        <v>1</v>
      </c>
      <c r="KP12" s="4">
        <f t="shared" si="36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7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8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9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40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41"/>
        <v>1</v>
      </c>
      <c r="ML12" s="158">
        <f t="shared" si="42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3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4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>NF12/NE12</f>
        <v>1</v>
      </c>
      <c r="NJ12" s="158">
        <f t="shared" si="45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>NN12/NM12</f>
        <v>1</v>
      </c>
      <c r="NR12" s="158">
        <f t="shared" si="46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7"/>
        <v>1</v>
      </c>
      <c r="OU12" s="158">
        <f t="shared" si="48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21"/>
        <v>1</v>
      </c>
      <c r="PC12" s="158">
        <f t="shared" si="49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50"/>
        <v>1</v>
      </c>
      <c r="PK12" s="158">
        <f t="shared" si="51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2"/>
        <v>1</v>
      </c>
      <c r="PS12" s="158">
        <f t="shared" si="53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4"/>
        <v>1</v>
      </c>
      <c r="QA12" s="158">
        <f t="shared" si="55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6"/>
        <v>1</v>
      </c>
      <c r="QI12" s="158">
        <f t="shared" si="57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8"/>
        <v>1</v>
      </c>
      <c r="QQ12" s="158">
        <f t="shared" si="59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60"/>
        <v>1</v>
      </c>
      <c r="QY12" s="158">
        <f t="shared" si="61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2"/>
        <v>1</v>
      </c>
      <c r="RG12" s="158">
        <f t="shared" si="63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4"/>
        <v>1</v>
      </c>
      <c r="RO12" s="158">
        <f t="shared" si="65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6"/>
        <v>1</v>
      </c>
      <c r="RW12" s="158">
        <f t="shared" si="67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8"/>
        <v>1</v>
      </c>
      <c r="SE12" s="158">
        <f t="shared" si="69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70"/>
        <v>1</v>
      </c>
      <c r="SM12" s="158">
        <f t="shared" si="71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2"/>
        <v>1</v>
      </c>
      <c r="SU12" s="158">
        <f t="shared" si="73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4"/>
        <v>1</v>
      </c>
      <c r="TC12" s="158">
        <f t="shared" si="75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6"/>
        <v>1</v>
      </c>
      <c r="TK12" s="158">
        <f t="shared" si="77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8"/>
        <v>1</v>
      </c>
      <c r="TS12" s="158">
        <f t="shared" si="79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80"/>
        <v>1</v>
      </c>
      <c r="UA12" s="158">
        <f t="shared" si="81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2"/>
        <v>1</v>
      </c>
      <c r="UI12" s="158">
        <f t="shared" si="83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4"/>
        <v>1</v>
      </c>
      <c r="UQ12" s="158">
        <f t="shared" si="85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6"/>
        <v>1</v>
      </c>
      <c r="UY12" s="158">
        <f t="shared" si="87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8"/>
        <v>1</v>
      </c>
      <c r="VG12" s="158">
        <f t="shared" si="89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90"/>
        <v>1</v>
      </c>
      <c r="VO12" s="158">
        <f t="shared" si="91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2"/>
        <v>1</v>
      </c>
      <c r="VW12" s="158">
        <f t="shared" si="93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4"/>
        <v>1</v>
      </c>
      <c r="WE12" s="158">
        <f t="shared" si="95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6"/>
        <v>1</v>
      </c>
      <c r="WM12" s="158">
        <f t="shared" si="97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8"/>
        <v>1</v>
      </c>
      <c r="WU12" s="158">
        <f t="shared" si="99"/>
        <v>0</v>
      </c>
      <c r="WW12" s="163" t="s">
        <v>27</v>
      </c>
      <c r="WX12" s="157">
        <v>46</v>
      </c>
      <c r="WY12" s="157">
        <v>46</v>
      </c>
      <c r="WZ12" s="157">
        <v>0</v>
      </c>
      <c r="XA12" s="157">
        <v>0</v>
      </c>
      <c r="XB12" s="158">
        <f t="shared" si="100"/>
        <v>1</v>
      </c>
      <c r="XC12" s="158" t="str">
        <f t="shared" si="101"/>
        <v>OK</v>
      </c>
      <c r="XD12" s="157" t="s">
        <v>119</v>
      </c>
      <c r="XE12" s="163" t="s">
        <v>27</v>
      </c>
      <c r="XF12" s="157">
        <f>71-25</f>
        <v>46</v>
      </c>
      <c r="XG12" s="157">
        <v>46</v>
      </c>
      <c r="XH12" s="157">
        <v>0</v>
      </c>
      <c r="XI12" s="157">
        <f>25-25</f>
        <v>0</v>
      </c>
      <c r="XJ12" s="158">
        <f t="shared" si="102"/>
        <v>1</v>
      </c>
      <c r="XK12" s="158" t="str">
        <f t="shared" ref="XK12:XK73" si="123">IF(EXACT(WX12,XF12),IF(EXACT(WY12,XG12),IF(EXACT(WZ12,XH12),IF(EXACT(XA12,XI12),"OK",CONCATENATE("Fail:",ROUND(XJ12-XB12,2)*100,"%")),CONCATENATE("Fail:",ROUND(XJ12-XB12,2)*100,"%")),CONCATENATE("Fail:",ROUND(XJ12-XB12,2)*100,"%")),CONCATENATE("Fail:",ROUND(XJ12-XB12,2)*100,"%"))</f>
        <v>OK</v>
      </c>
      <c r="XM12" s="163" t="s">
        <v>27</v>
      </c>
      <c r="XN12" s="157">
        <f>71</f>
        <v>71</v>
      </c>
      <c r="XO12" s="157">
        <f>46+13</f>
        <v>59</v>
      </c>
      <c r="XP12" s="157">
        <f>0+12</f>
        <v>12</v>
      </c>
      <c r="XQ12" s="157">
        <f>25-25</f>
        <v>0</v>
      </c>
      <c r="XR12" s="158">
        <f t="shared" si="103"/>
        <v>0.83098591549295775</v>
      </c>
      <c r="XS12" s="158" t="str">
        <f t="shared" ref="XS12:XS73" si="124">IF(EXACT(XF12,XN12),IF(EXACT(XG12,XO12),IF(EXACT(XH12,XP12),IF(EXACT(XI12,XQ12),"OK",CONCATENATE("Fail:",ROUND(XR12-XJ12,2)*100,"%")),CONCATENATE("Fail:",ROUND(XR12-XJ12,2)*100,"%")),CONCATENATE("Fail:",ROUND(XR12-XJ12,2)*100,"%")),CONCATENATE("Fail:",ROUND(XR12-XJ12,2)*100,"%"))</f>
        <v>Fail:-17%</v>
      </c>
      <c r="XU12" s="163" t="s">
        <v>27</v>
      </c>
      <c r="XV12" s="157">
        <v>46</v>
      </c>
      <c r="XW12" s="157">
        <v>46</v>
      </c>
      <c r="XX12" s="157">
        <v>0</v>
      </c>
      <c r="XY12" s="157">
        <v>0</v>
      </c>
      <c r="XZ12" s="158">
        <f t="shared" si="104"/>
        <v>1</v>
      </c>
      <c r="YA12" s="158" t="str">
        <f t="shared" si="105"/>
        <v>OK</v>
      </c>
      <c r="YC12" s="163" t="s">
        <v>27</v>
      </c>
      <c r="YD12" s="157">
        <v>73</v>
      </c>
      <c r="YE12" s="157">
        <v>59</v>
      </c>
      <c r="YF12" s="157">
        <v>14</v>
      </c>
      <c r="YG12" s="157">
        <v>0</v>
      </c>
      <c r="YH12" s="158">
        <f t="shared" si="106"/>
        <v>0.80821917808219179</v>
      </c>
      <c r="YI12" s="110" t="str">
        <f t="shared" si="107"/>
        <v>Fail:-2%</v>
      </c>
      <c r="YK12" s="163" t="s">
        <v>27</v>
      </c>
      <c r="YL12" s="157">
        <v>46</v>
      </c>
      <c r="YM12" s="157">
        <v>46</v>
      </c>
      <c r="YN12" s="157">
        <v>0</v>
      </c>
      <c r="YO12" s="157">
        <v>0</v>
      </c>
      <c r="YP12" s="158">
        <v>1</v>
      </c>
      <c r="YQ12" s="158" t="str">
        <f t="shared" si="108"/>
        <v>OK</v>
      </c>
      <c r="YS12" s="163" t="s">
        <v>27</v>
      </c>
      <c r="YT12" s="157">
        <v>73</v>
      </c>
      <c r="YU12" s="157">
        <v>59</v>
      </c>
      <c r="YV12" s="157">
        <v>14</v>
      </c>
      <c r="YW12" s="157">
        <v>0</v>
      </c>
      <c r="YX12" s="158">
        <v>0.81</v>
      </c>
      <c r="YY12" s="110" t="str">
        <f t="shared" si="109"/>
        <v>OK</v>
      </c>
      <c r="ZA12" s="163" t="s">
        <v>27</v>
      </c>
      <c r="ZB12" s="157">
        <v>46</v>
      </c>
      <c r="ZC12" s="157">
        <v>46</v>
      </c>
      <c r="ZD12" s="157">
        <v>0</v>
      </c>
      <c r="ZE12" s="157">
        <v>0</v>
      </c>
      <c r="ZF12" s="158">
        <v>1</v>
      </c>
      <c r="ZG12" s="158" t="str">
        <f t="shared" si="110"/>
        <v>OK</v>
      </c>
      <c r="ZI12" s="163" t="s">
        <v>27</v>
      </c>
      <c r="ZJ12" s="157">
        <v>73</v>
      </c>
      <c r="ZK12" s="157">
        <v>59</v>
      </c>
      <c r="ZL12" s="157">
        <v>14</v>
      </c>
      <c r="ZM12" s="157">
        <v>0</v>
      </c>
      <c r="ZN12" s="158">
        <v>0.81</v>
      </c>
      <c r="ZO12" s="110" t="str">
        <f t="shared" si="111"/>
        <v>OK</v>
      </c>
      <c r="ZQ12" s="163" t="s">
        <v>27</v>
      </c>
      <c r="ZR12" s="157">
        <v>46</v>
      </c>
      <c r="ZS12" s="157">
        <v>46</v>
      </c>
      <c r="ZT12" s="157">
        <v>0</v>
      </c>
      <c r="ZU12" s="157">
        <v>0</v>
      </c>
      <c r="ZV12" s="158">
        <v>1</v>
      </c>
      <c r="ZW12" s="158" t="str">
        <f t="shared" si="112"/>
        <v>OK</v>
      </c>
      <c r="ZY12" s="163" t="s">
        <v>27</v>
      </c>
      <c r="ZZ12" s="157">
        <v>73</v>
      </c>
      <c r="AAA12" s="157">
        <v>59</v>
      </c>
      <c r="AAB12" s="157">
        <v>14</v>
      </c>
      <c r="AAC12" s="157">
        <v>0</v>
      </c>
      <c r="AAD12" s="158">
        <v>0.81</v>
      </c>
      <c r="AAE12" s="110" t="str">
        <f t="shared" si="113"/>
        <v>OK</v>
      </c>
      <c r="AAG12" s="163" t="s">
        <v>27</v>
      </c>
      <c r="AAH12" s="157">
        <v>46</v>
      </c>
      <c r="AAI12" s="157">
        <v>46</v>
      </c>
      <c r="AAJ12" s="157">
        <v>0</v>
      </c>
      <c r="AAK12" s="157">
        <v>0</v>
      </c>
      <c r="AAL12" s="158">
        <v>1</v>
      </c>
      <c r="AAM12" s="158" t="str">
        <f t="shared" si="114"/>
        <v>OK</v>
      </c>
      <c r="AAO12" s="163" t="s">
        <v>27</v>
      </c>
      <c r="AAP12" s="157">
        <v>73</v>
      </c>
      <c r="AAQ12" s="157">
        <v>59</v>
      </c>
      <c r="AAR12" s="157">
        <v>14</v>
      </c>
      <c r="AAS12" s="157">
        <v>0</v>
      </c>
      <c r="AAT12" s="158">
        <v>0.81</v>
      </c>
      <c r="AAU12" s="110" t="str">
        <f t="shared" si="115"/>
        <v>OK</v>
      </c>
    </row>
    <row r="13" spans="1:723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3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4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5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6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7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8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9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0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1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2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3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4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5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6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7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8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9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0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1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2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3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4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5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22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16"/>
        <v>1</v>
      </c>
      <c r="ID13" s="4">
        <f t="shared" si="28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17"/>
        <v>1</v>
      </c>
      <c r="IL13" s="4">
        <f t="shared" si="29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30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31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2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3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4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5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18"/>
        <v>1</v>
      </c>
      <c r="KP13" s="4">
        <f t="shared" si="36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7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8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19"/>
        <v>1</v>
      </c>
      <c r="LV13" s="4">
        <f t="shared" si="39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20"/>
        <v>1</v>
      </c>
      <c r="MD13" s="158">
        <f t="shared" si="40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41"/>
        <v>1</v>
      </c>
      <c r="ML13" s="158">
        <f t="shared" si="42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3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4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5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6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7"/>
        <v>1</v>
      </c>
      <c r="OU13" s="158">
        <f t="shared" si="48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21"/>
        <v>1</v>
      </c>
      <c r="PC13" s="158">
        <f t="shared" si="49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50"/>
        <v>1</v>
      </c>
      <c r="PK13" s="158">
        <f t="shared" si="51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2"/>
        <v>1</v>
      </c>
      <c r="PS13" s="158">
        <f t="shared" si="53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4"/>
        <v>1</v>
      </c>
      <c r="QA13" s="158">
        <f t="shared" si="55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6"/>
        <v>1</v>
      </c>
      <c r="QI13" s="158">
        <f t="shared" si="57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8"/>
        <v>1</v>
      </c>
      <c r="QQ13" s="158">
        <f t="shared" si="59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60"/>
        <v>1</v>
      </c>
      <c r="QY13" s="158">
        <f t="shared" si="61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2"/>
        <v>1</v>
      </c>
      <c r="RG13" s="158">
        <f t="shared" si="63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4"/>
        <v>1</v>
      </c>
      <c r="RO13" s="158">
        <f t="shared" si="65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6"/>
        <v>1</v>
      </c>
      <c r="RW13" s="158">
        <f t="shared" si="67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8"/>
        <v>1</v>
      </c>
      <c r="SE13" s="158">
        <f t="shared" si="69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70"/>
        <v>1</v>
      </c>
      <c r="SM13" s="158">
        <f t="shared" si="71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2"/>
        <v>1</v>
      </c>
      <c r="SU13" s="158">
        <f t="shared" si="73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4"/>
        <v>1</v>
      </c>
      <c r="TC13" s="158">
        <f t="shared" si="75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6"/>
        <v>1</v>
      </c>
      <c r="TK13" s="158">
        <f t="shared" si="77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8"/>
        <v>1</v>
      </c>
      <c r="TS13" s="158">
        <f t="shared" si="79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80"/>
        <v>1</v>
      </c>
      <c r="UA13" s="158">
        <f t="shared" si="81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2"/>
        <v>1</v>
      </c>
      <c r="UI13" s="158">
        <f t="shared" si="83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4"/>
        <v>1</v>
      </c>
      <c r="UQ13" s="158">
        <f t="shared" si="85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6"/>
        <v>1</v>
      </c>
      <c r="UY13" s="158">
        <f t="shared" si="87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8"/>
        <v>1</v>
      </c>
      <c r="VG13" s="158">
        <f t="shared" si="89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90"/>
        <v>1</v>
      </c>
      <c r="VO13" s="158">
        <f t="shared" si="91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2"/>
        <v>1</v>
      </c>
      <c r="VW13" s="158">
        <f t="shared" si="93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4"/>
        <v>1</v>
      </c>
      <c r="WE13" s="158">
        <f t="shared" si="95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6"/>
        <v>1</v>
      </c>
      <c r="WM13" s="158">
        <f t="shared" si="97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8"/>
        <v>1</v>
      </c>
      <c r="WU13" s="158">
        <f t="shared" si="99"/>
        <v>0</v>
      </c>
      <c r="WW13" s="157" t="s">
        <v>28</v>
      </c>
      <c r="WX13" s="157">
        <v>10</v>
      </c>
      <c r="WY13" s="157">
        <v>10</v>
      </c>
      <c r="WZ13" s="157">
        <v>0</v>
      </c>
      <c r="XA13" s="157">
        <v>0</v>
      </c>
      <c r="XB13" s="158">
        <f t="shared" si="100"/>
        <v>1</v>
      </c>
      <c r="XC13" s="158" t="str">
        <f t="shared" si="101"/>
        <v>OK</v>
      </c>
      <c r="XE13" s="157" t="s">
        <v>28</v>
      </c>
      <c r="XF13" s="157">
        <v>10</v>
      </c>
      <c r="XG13" s="157">
        <v>10</v>
      </c>
      <c r="XH13" s="157">
        <v>0</v>
      </c>
      <c r="XI13" s="157">
        <v>0</v>
      </c>
      <c r="XJ13" s="158">
        <f t="shared" si="102"/>
        <v>1</v>
      </c>
      <c r="XK13" s="158" t="str">
        <f t="shared" si="123"/>
        <v>OK</v>
      </c>
      <c r="XM13" s="157" t="s">
        <v>28</v>
      </c>
      <c r="XN13" s="157">
        <v>10</v>
      </c>
      <c r="XO13" s="157">
        <v>10</v>
      </c>
      <c r="XP13" s="157">
        <v>0</v>
      </c>
      <c r="XQ13" s="157">
        <v>0</v>
      </c>
      <c r="XR13" s="158">
        <f t="shared" si="103"/>
        <v>1</v>
      </c>
      <c r="XS13" s="158" t="str">
        <f t="shared" si="124"/>
        <v>OK</v>
      </c>
      <c r="XU13" s="157" t="s">
        <v>28</v>
      </c>
      <c r="XV13" s="157">
        <v>10</v>
      </c>
      <c r="XW13" s="157">
        <v>10</v>
      </c>
      <c r="XX13" s="157">
        <v>0</v>
      </c>
      <c r="XY13" s="157">
        <v>0</v>
      </c>
      <c r="XZ13" s="158">
        <f t="shared" si="104"/>
        <v>1</v>
      </c>
      <c r="YA13" s="158" t="str">
        <f t="shared" si="105"/>
        <v>OK</v>
      </c>
      <c r="YC13" s="157" t="s">
        <v>28</v>
      </c>
      <c r="YD13" s="157">
        <v>10</v>
      </c>
      <c r="YE13" s="157">
        <v>10</v>
      </c>
      <c r="YF13" s="157">
        <v>0</v>
      </c>
      <c r="YG13" s="157">
        <v>0</v>
      </c>
      <c r="YH13" s="158">
        <f t="shared" si="106"/>
        <v>1</v>
      </c>
      <c r="YI13" s="158" t="str">
        <f t="shared" si="107"/>
        <v>OK</v>
      </c>
      <c r="YK13" s="157" t="s">
        <v>28</v>
      </c>
      <c r="YL13" s="157">
        <v>10</v>
      </c>
      <c r="YM13" s="157">
        <v>10</v>
      </c>
      <c r="YN13" s="157">
        <v>0</v>
      </c>
      <c r="YO13" s="157">
        <v>0</v>
      </c>
      <c r="YP13" s="158">
        <v>1</v>
      </c>
      <c r="YQ13" s="158" t="str">
        <f t="shared" si="108"/>
        <v>OK</v>
      </c>
      <c r="YS13" s="157" t="s">
        <v>28</v>
      </c>
      <c r="YT13" s="157">
        <v>10</v>
      </c>
      <c r="YU13" s="157">
        <v>10</v>
      </c>
      <c r="YV13" s="157">
        <v>0</v>
      </c>
      <c r="YW13" s="157">
        <v>0</v>
      </c>
      <c r="YX13" s="158">
        <v>1</v>
      </c>
      <c r="YY13" s="158" t="str">
        <f t="shared" si="109"/>
        <v>OK</v>
      </c>
      <c r="ZA13" s="157" t="s">
        <v>28</v>
      </c>
      <c r="ZB13" s="157">
        <v>10</v>
      </c>
      <c r="ZC13" s="157">
        <v>10</v>
      </c>
      <c r="ZD13" s="157">
        <v>0</v>
      </c>
      <c r="ZE13" s="157">
        <v>0</v>
      </c>
      <c r="ZF13" s="158">
        <v>1</v>
      </c>
      <c r="ZG13" s="158" t="str">
        <f t="shared" si="110"/>
        <v>OK</v>
      </c>
      <c r="ZI13" s="157" t="s">
        <v>28</v>
      </c>
      <c r="ZJ13" s="157">
        <v>10</v>
      </c>
      <c r="ZK13" s="157">
        <v>10</v>
      </c>
      <c r="ZL13" s="157">
        <v>0</v>
      </c>
      <c r="ZM13" s="157">
        <v>0</v>
      </c>
      <c r="ZN13" s="158">
        <v>1</v>
      </c>
      <c r="ZO13" s="158" t="str">
        <f t="shared" si="111"/>
        <v>OK</v>
      </c>
      <c r="ZQ13" s="157" t="s">
        <v>28</v>
      </c>
      <c r="ZR13" s="157">
        <v>10</v>
      </c>
      <c r="ZS13" s="157">
        <v>10</v>
      </c>
      <c r="ZT13" s="157">
        <v>0</v>
      </c>
      <c r="ZU13" s="157">
        <v>0</v>
      </c>
      <c r="ZV13" s="158">
        <v>1</v>
      </c>
      <c r="ZW13" s="158" t="str">
        <f t="shared" si="112"/>
        <v>OK</v>
      </c>
      <c r="ZY13" s="157" t="s">
        <v>28</v>
      </c>
      <c r="ZZ13" s="157">
        <v>10</v>
      </c>
      <c r="AAA13" s="157">
        <v>10</v>
      </c>
      <c r="AAB13" s="157">
        <v>0</v>
      </c>
      <c r="AAC13" s="157">
        <v>0</v>
      </c>
      <c r="AAD13" s="158">
        <v>1</v>
      </c>
      <c r="AAE13" s="158" t="str">
        <f t="shared" si="113"/>
        <v>OK</v>
      </c>
      <c r="AAG13" s="157" t="s">
        <v>28</v>
      </c>
      <c r="AAH13" s="157">
        <v>10</v>
      </c>
      <c r="AAI13" s="157">
        <v>10</v>
      </c>
      <c r="AAJ13" s="157">
        <v>0</v>
      </c>
      <c r="AAK13" s="157">
        <v>0</v>
      </c>
      <c r="AAL13" s="158">
        <v>1</v>
      </c>
      <c r="AAM13" s="158" t="str">
        <f t="shared" si="114"/>
        <v>OK</v>
      </c>
      <c r="AAO13" s="157" t="s">
        <v>28</v>
      </c>
      <c r="AAP13" s="157">
        <v>10</v>
      </c>
      <c r="AAQ13" s="157">
        <v>10</v>
      </c>
      <c r="AAR13" s="157">
        <v>0</v>
      </c>
      <c r="AAS13" s="157">
        <v>0</v>
      </c>
      <c r="AAT13" s="158">
        <v>1</v>
      </c>
      <c r="AAU13" s="158" t="str">
        <f t="shared" si="115"/>
        <v>OK</v>
      </c>
    </row>
    <row r="14" spans="1:723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3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4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5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6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7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8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9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0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1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2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3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4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5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6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7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8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9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0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21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2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3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4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5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22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30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31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2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3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4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5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6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7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8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9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40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41"/>
        <v>1</v>
      </c>
      <c r="ML14" s="158">
        <f t="shared" si="42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3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4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5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6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7"/>
        <v>1</v>
      </c>
      <c r="OU14" s="158">
        <f t="shared" si="48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21"/>
        <v>1</v>
      </c>
      <c r="PC14" s="158">
        <f t="shared" si="49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50"/>
        <v>1</v>
      </c>
      <c r="PK14" s="158">
        <f t="shared" si="51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2"/>
        <v>1</v>
      </c>
      <c r="PS14" s="158">
        <f t="shared" si="53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4"/>
        <v>1</v>
      </c>
      <c r="QA14" s="158">
        <f t="shared" si="55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6"/>
        <v>1</v>
      </c>
      <c r="QI14" s="158">
        <f t="shared" si="57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8"/>
        <v>1</v>
      </c>
      <c r="QQ14" s="158">
        <f t="shared" si="59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60"/>
        <v>1</v>
      </c>
      <c r="QY14" s="158">
        <f t="shared" si="61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2"/>
        <v>1</v>
      </c>
      <c r="RG14" s="158">
        <f t="shared" si="63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4"/>
        <v>1</v>
      </c>
      <c r="RO14" s="158">
        <f t="shared" si="65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6"/>
        <v>1</v>
      </c>
      <c r="RW14" s="158">
        <f t="shared" si="67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8"/>
        <v>1</v>
      </c>
      <c r="SE14" s="158">
        <f t="shared" si="69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70"/>
        <v>1</v>
      </c>
      <c r="SM14" s="158">
        <f t="shared" si="71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2"/>
        <v>1</v>
      </c>
      <c r="SU14" s="158">
        <f t="shared" si="73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4"/>
        <v>1</v>
      </c>
      <c r="TC14" s="158">
        <f t="shared" si="75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6"/>
        <v>1</v>
      </c>
      <c r="TK14" s="158">
        <f t="shared" si="77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8"/>
        <v>1</v>
      </c>
      <c r="TS14" s="158">
        <f t="shared" si="79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80"/>
        <v>1</v>
      </c>
      <c r="UA14" s="158">
        <f t="shared" si="81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2"/>
        <v>1</v>
      </c>
      <c r="UI14" s="158">
        <f t="shared" si="83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4"/>
        <v>1</v>
      </c>
      <c r="UQ14" s="158">
        <f t="shared" si="85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6"/>
        <v>1</v>
      </c>
      <c r="UY14" s="158">
        <f t="shared" si="87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8"/>
        <v>1</v>
      </c>
      <c r="VG14" s="158">
        <f t="shared" si="89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90"/>
        <v>1</v>
      </c>
      <c r="VO14" s="158">
        <f t="shared" si="91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2"/>
        <v>1</v>
      </c>
      <c r="VW14" s="158">
        <f t="shared" si="93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4"/>
        <v>1</v>
      </c>
      <c r="WE14" s="158">
        <f t="shared" si="95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6"/>
        <v>1</v>
      </c>
      <c r="WM14" s="158">
        <f t="shared" si="97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8"/>
        <v>1</v>
      </c>
      <c r="WU14" s="158">
        <f t="shared" si="99"/>
        <v>0</v>
      </c>
      <c r="WW14" s="161" t="s">
        <v>29</v>
      </c>
      <c r="WX14" s="157">
        <v>163</v>
      </c>
      <c r="WY14" s="157">
        <v>163</v>
      </c>
      <c r="WZ14" s="157">
        <v>0</v>
      </c>
      <c r="XA14" s="157">
        <v>0</v>
      </c>
      <c r="XB14" s="158">
        <f t="shared" si="100"/>
        <v>1</v>
      </c>
      <c r="XC14" s="158" t="str">
        <f t="shared" si="101"/>
        <v>OK</v>
      </c>
      <c r="XD14" s="157"/>
      <c r="XE14" s="161" t="s">
        <v>29</v>
      </c>
      <c r="XF14" s="157">
        <f>267-104</f>
        <v>163</v>
      </c>
      <c r="XG14" s="157">
        <v>163</v>
      </c>
      <c r="XH14" s="157">
        <v>0</v>
      </c>
      <c r="XI14" s="157">
        <v>0</v>
      </c>
      <c r="XJ14" s="158">
        <f t="shared" si="102"/>
        <v>1</v>
      </c>
      <c r="XK14" s="158" t="str">
        <f t="shared" si="123"/>
        <v>OK</v>
      </c>
      <c r="XL14" s="17" t="s">
        <v>437</v>
      </c>
      <c r="XM14" s="161" t="s">
        <v>29</v>
      </c>
      <c r="XN14" s="157">
        <f>267</f>
        <v>267</v>
      </c>
      <c r="XO14" s="157">
        <f>163+71</f>
        <v>234</v>
      </c>
      <c r="XP14" s="157">
        <f>0+33</f>
        <v>33</v>
      </c>
      <c r="XQ14" s="157">
        <v>0</v>
      </c>
      <c r="XR14" s="158">
        <f t="shared" si="103"/>
        <v>0.8764044943820225</v>
      </c>
      <c r="XS14" s="158" t="str">
        <f t="shared" si="124"/>
        <v>Fail:-12%</v>
      </c>
      <c r="XU14" s="161" t="s">
        <v>29</v>
      </c>
      <c r="XV14" s="157">
        <v>163</v>
      </c>
      <c r="XW14" s="157">
        <v>163</v>
      </c>
      <c r="XX14" s="157">
        <v>0</v>
      </c>
      <c r="XY14" s="157">
        <v>0</v>
      </c>
      <c r="XZ14" s="158">
        <f t="shared" si="104"/>
        <v>1</v>
      </c>
      <c r="YA14" s="158" t="str">
        <f t="shared" si="105"/>
        <v>OK</v>
      </c>
      <c r="YB14" s="196" t="s">
        <v>437</v>
      </c>
      <c r="YC14" s="161" t="s">
        <v>29</v>
      </c>
      <c r="YD14" s="157">
        <v>267</v>
      </c>
      <c r="YE14" s="157">
        <f>163+71</f>
        <v>234</v>
      </c>
      <c r="YF14" s="157">
        <v>33</v>
      </c>
      <c r="YG14" s="157">
        <v>0</v>
      </c>
      <c r="YH14" s="158">
        <f t="shared" si="106"/>
        <v>0.8764044943820225</v>
      </c>
      <c r="YI14" s="110" t="str">
        <f t="shared" si="107"/>
        <v>OK</v>
      </c>
      <c r="YK14" s="161" t="s">
        <v>29</v>
      </c>
      <c r="YL14" s="157">
        <v>163</v>
      </c>
      <c r="YM14" s="157">
        <v>163</v>
      </c>
      <c r="YN14" s="157">
        <v>0</v>
      </c>
      <c r="YO14" s="157">
        <v>0</v>
      </c>
      <c r="YP14" s="158">
        <v>1</v>
      </c>
      <c r="YQ14" s="158" t="str">
        <f t="shared" si="108"/>
        <v>OK</v>
      </c>
      <c r="YR14" s="196" t="s">
        <v>437</v>
      </c>
      <c r="YS14" s="161" t="s">
        <v>29</v>
      </c>
      <c r="YT14" s="157">
        <v>267</v>
      </c>
      <c r="YU14" s="157">
        <v>234</v>
      </c>
      <c r="YV14" s="157">
        <v>33</v>
      </c>
      <c r="YW14" s="157">
        <v>0</v>
      </c>
      <c r="YX14" s="158">
        <v>0.88</v>
      </c>
      <c r="YY14" s="110" t="str">
        <f t="shared" si="109"/>
        <v>OK</v>
      </c>
      <c r="ZA14" s="161" t="s">
        <v>29</v>
      </c>
      <c r="ZB14" s="157">
        <v>163</v>
      </c>
      <c r="ZC14" s="157">
        <v>163</v>
      </c>
      <c r="ZD14" s="157">
        <v>0</v>
      </c>
      <c r="ZE14" s="157">
        <v>0</v>
      </c>
      <c r="ZF14" s="158">
        <v>1</v>
      </c>
      <c r="ZG14" s="158" t="str">
        <f t="shared" si="110"/>
        <v>OK</v>
      </c>
      <c r="ZH14" s="196" t="s">
        <v>437</v>
      </c>
      <c r="ZI14" s="161" t="s">
        <v>29</v>
      </c>
      <c r="ZJ14" s="157">
        <v>267</v>
      </c>
      <c r="ZK14" s="157">
        <v>234</v>
      </c>
      <c r="ZL14" s="157">
        <v>33</v>
      </c>
      <c r="ZM14" s="157">
        <v>0</v>
      </c>
      <c r="ZN14" s="158">
        <v>0.88</v>
      </c>
      <c r="ZO14" s="110" t="str">
        <f t="shared" si="111"/>
        <v>OK</v>
      </c>
      <c r="ZQ14" s="161" t="s">
        <v>29</v>
      </c>
      <c r="ZR14" s="157">
        <v>163</v>
      </c>
      <c r="ZS14" s="157">
        <v>163</v>
      </c>
      <c r="ZT14" s="157">
        <v>0</v>
      </c>
      <c r="ZU14" s="157">
        <v>0</v>
      </c>
      <c r="ZV14" s="158">
        <v>1</v>
      </c>
      <c r="ZW14" s="158" t="str">
        <f t="shared" si="112"/>
        <v>OK</v>
      </c>
      <c r="ZX14" s="196" t="s">
        <v>437</v>
      </c>
      <c r="ZY14" s="161" t="s">
        <v>29</v>
      </c>
      <c r="ZZ14" s="157">
        <v>267</v>
      </c>
      <c r="AAA14" s="157">
        <v>234</v>
      </c>
      <c r="AAB14" s="157">
        <v>33</v>
      </c>
      <c r="AAC14" s="157">
        <v>0</v>
      </c>
      <c r="AAD14" s="158">
        <v>0.88</v>
      </c>
      <c r="AAE14" s="110" t="str">
        <f t="shared" si="113"/>
        <v>OK</v>
      </c>
      <c r="AAG14" s="161" t="s">
        <v>29</v>
      </c>
      <c r="AAH14" s="157">
        <v>163</v>
      </c>
      <c r="AAI14" s="157">
        <v>163</v>
      </c>
      <c r="AAJ14" s="157">
        <v>0</v>
      </c>
      <c r="AAK14" s="157">
        <v>0</v>
      </c>
      <c r="AAL14" s="158">
        <v>1</v>
      </c>
      <c r="AAM14" s="158" t="str">
        <f t="shared" si="114"/>
        <v>OK</v>
      </c>
      <c r="AAN14" s="196" t="s">
        <v>437</v>
      </c>
      <c r="AAO14" s="161" t="s">
        <v>29</v>
      </c>
      <c r="AAP14" s="157">
        <v>267</v>
      </c>
      <c r="AAQ14" s="157">
        <v>234</v>
      </c>
      <c r="AAR14" s="157">
        <v>33</v>
      </c>
      <c r="AAS14" s="157">
        <v>0</v>
      </c>
      <c r="AAT14" s="158">
        <v>0.88</v>
      </c>
      <c r="AAU14" s="110" t="str">
        <f t="shared" si="115"/>
        <v>OK</v>
      </c>
    </row>
    <row r="15" spans="1:723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3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4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5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6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7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8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9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0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1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2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3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4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5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6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7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8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9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20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21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2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3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4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5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22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16"/>
        <v>0.83333333333333337</v>
      </c>
      <c r="ID15" s="4">
        <f t="shared" si="28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17"/>
        <v>0.83333333333333337</v>
      </c>
      <c r="IL15" s="4">
        <f t="shared" si="29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30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31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2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3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4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5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18"/>
        <v>0.83333333333333337</v>
      </c>
      <c r="KP15" s="4">
        <f t="shared" si="36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7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8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19"/>
        <v>0.83333333333333337</v>
      </c>
      <c r="LV15" s="4">
        <f t="shared" si="39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20"/>
        <v>0.83333333333333337</v>
      </c>
      <c r="MD15" s="158">
        <f t="shared" si="40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41"/>
        <v>0.83333333333333337</v>
      </c>
      <c r="ML15" s="158">
        <f t="shared" si="42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3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4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5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6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7"/>
        <v>0.83333333333333337</v>
      </c>
      <c r="OU15" s="158">
        <f t="shared" si="48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21"/>
        <v>0.83333333333333337</v>
      </c>
      <c r="PC15" s="158">
        <f t="shared" si="49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50"/>
        <v>0.83333333333333337</v>
      </c>
      <c r="PK15" s="158">
        <f t="shared" si="51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2"/>
        <v>0.83333333333333337</v>
      </c>
      <c r="PS15" s="158">
        <f t="shared" si="53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4"/>
        <v>0.83333333333333337</v>
      </c>
      <c r="QA15" s="158">
        <f t="shared" si="55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6"/>
        <v>0.83333333333333337</v>
      </c>
      <c r="QI15" s="158">
        <f t="shared" si="57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8"/>
        <v>0.83333333333333337</v>
      </c>
      <c r="QQ15" s="158">
        <f t="shared" si="59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60"/>
        <v>0.83333333333333337</v>
      </c>
      <c r="QY15" s="158">
        <f t="shared" si="61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2"/>
        <v>0.83333333333333337</v>
      </c>
      <c r="RG15" s="158">
        <f t="shared" si="63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4"/>
        <v>0.83333333333333337</v>
      </c>
      <c r="RO15" s="158">
        <f t="shared" si="65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6"/>
        <v>0.83333333333333337</v>
      </c>
      <c r="RW15" s="158">
        <f t="shared" si="67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8"/>
        <v>0.83333333333333337</v>
      </c>
      <c r="SE15" s="158">
        <f t="shared" si="69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70"/>
        <v>0.83333333333333337</v>
      </c>
      <c r="SM15" s="158">
        <f t="shared" si="71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2"/>
        <v>0.83333333333333337</v>
      </c>
      <c r="SU15" s="158">
        <f t="shared" si="73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4"/>
        <v>0.83333333333333337</v>
      </c>
      <c r="TC15" s="158">
        <f t="shared" si="75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6"/>
        <v>0.83333333333333337</v>
      </c>
      <c r="TK15" s="158">
        <f t="shared" si="77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8"/>
        <v>0.83333333333333337</v>
      </c>
      <c r="TS15" s="158">
        <f t="shared" si="79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80"/>
        <v>0.83333333333333337</v>
      </c>
      <c r="UA15" s="158">
        <f t="shared" si="81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2"/>
        <v>0.83333333333333337</v>
      </c>
      <c r="UI15" s="158">
        <f t="shared" si="83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4"/>
        <v>0.83333333333333337</v>
      </c>
      <c r="UQ15" s="158">
        <f t="shared" si="85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6"/>
        <v>0.83333333333333337</v>
      </c>
      <c r="UY15" s="158">
        <f t="shared" si="87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8"/>
        <v>0.83333333333333337</v>
      </c>
      <c r="VG15" s="158">
        <f t="shared" si="89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90"/>
        <v>0.83333333333333337</v>
      </c>
      <c r="VO15" s="158">
        <f t="shared" si="91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2"/>
        <v>0.83333333333333337</v>
      </c>
      <c r="VW15" s="158">
        <f t="shared" si="93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4"/>
        <v>0.83333333333333337</v>
      </c>
      <c r="WE15" s="158">
        <f t="shared" si="95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6"/>
        <v>0.85</v>
      </c>
      <c r="WM15" s="158">
        <f t="shared" si="97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8"/>
        <v>0.85</v>
      </c>
      <c r="WU15" s="158">
        <f t="shared" si="99"/>
        <v>0</v>
      </c>
      <c r="WW15" s="157" t="s">
        <v>30</v>
      </c>
      <c r="WX15" s="157">
        <v>40</v>
      </c>
      <c r="WY15" s="157">
        <v>34</v>
      </c>
      <c r="WZ15" s="157">
        <v>6</v>
      </c>
      <c r="XA15" s="157">
        <v>0</v>
      </c>
      <c r="XB15" s="158">
        <f t="shared" si="100"/>
        <v>0.85</v>
      </c>
      <c r="XC15" s="158" t="str">
        <f t="shared" si="101"/>
        <v>OK</v>
      </c>
      <c r="XE15" s="157" t="s">
        <v>30</v>
      </c>
      <c r="XF15" s="157">
        <v>40</v>
      </c>
      <c r="XG15" s="157">
        <v>34</v>
      </c>
      <c r="XH15" s="157">
        <v>6</v>
      </c>
      <c r="XI15" s="157">
        <v>0</v>
      </c>
      <c r="XJ15" s="158">
        <f t="shared" si="102"/>
        <v>0.85</v>
      </c>
      <c r="XK15" s="158" t="str">
        <f t="shared" si="123"/>
        <v>OK</v>
      </c>
      <c r="XM15" s="157" t="s">
        <v>30</v>
      </c>
      <c r="XN15" s="157">
        <v>40</v>
      </c>
      <c r="XO15" s="157">
        <v>34</v>
      </c>
      <c r="XP15" s="157">
        <v>6</v>
      </c>
      <c r="XQ15" s="157">
        <v>0</v>
      </c>
      <c r="XR15" s="158">
        <f t="shared" si="103"/>
        <v>0.85</v>
      </c>
      <c r="XS15" s="158" t="str">
        <f t="shared" si="124"/>
        <v>OK</v>
      </c>
      <c r="XU15" s="157" t="s">
        <v>30</v>
      </c>
      <c r="XV15" s="157">
        <v>40</v>
      </c>
      <c r="XW15" s="157">
        <v>34</v>
      </c>
      <c r="XX15" s="157">
        <v>6</v>
      </c>
      <c r="XY15" s="157">
        <v>0</v>
      </c>
      <c r="XZ15" s="158">
        <f t="shared" si="104"/>
        <v>0.85</v>
      </c>
      <c r="YA15" s="158" t="str">
        <f t="shared" si="105"/>
        <v>OK</v>
      </c>
      <c r="YC15" s="157" t="s">
        <v>30</v>
      </c>
      <c r="YD15" s="157">
        <v>40</v>
      </c>
      <c r="YE15" s="157">
        <v>34</v>
      </c>
      <c r="YF15" s="157">
        <v>6</v>
      </c>
      <c r="YG15" s="157">
        <v>0</v>
      </c>
      <c r="YH15" s="158">
        <f t="shared" si="106"/>
        <v>0.85</v>
      </c>
      <c r="YI15" s="158" t="str">
        <f t="shared" si="107"/>
        <v>OK</v>
      </c>
      <c r="YK15" s="157" t="s">
        <v>30</v>
      </c>
      <c r="YL15" s="157">
        <v>40</v>
      </c>
      <c r="YM15" s="157">
        <v>34</v>
      </c>
      <c r="YN15" s="157">
        <v>6</v>
      </c>
      <c r="YO15" s="157">
        <v>0</v>
      </c>
      <c r="YP15" s="158">
        <v>0.85</v>
      </c>
      <c r="YQ15" s="158" t="str">
        <f t="shared" si="108"/>
        <v>OK</v>
      </c>
      <c r="YS15" s="157" t="s">
        <v>30</v>
      </c>
      <c r="YT15" s="157">
        <v>40</v>
      </c>
      <c r="YU15" s="157">
        <v>34</v>
      </c>
      <c r="YV15" s="157">
        <v>6</v>
      </c>
      <c r="YW15" s="157">
        <v>0</v>
      </c>
      <c r="YX15" s="158">
        <v>0.85</v>
      </c>
      <c r="YY15" s="158" t="str">
        <f t="shared" si="109"/>
        <v>OK</v>
      </c>
      <c r="ZA15" s="157" t="s">
        <v>30</v>
      </c>
      <c r="ZB15" s="157">
        <v>40</v>
      </c>
      <c r="ZC15" s="157">
        <v>34</v>
      </c>
      <c r="ZD15" s="157">
        <v>6</v>
      </c>
      <c r="ZE15" s="157">
        <v>0</v>
      </c>
      <c r="ZF15" s="158">
        <v>0.85</v>
      </c>
      <c r="ZG15" s="158" t="str">
        <f t="shared" si="110"/>
        <v>OK</v>
      </c>
      <c r="ZI15" s="157" t="s">
        <v>30</v>
      </c>
      <c r="ZJ15" s="157">
        <v>40</v>
      </c>
      <c r="ZK15" s="157">
        <v>34</v>
      </c>
      <c r="ZL15" s="157">
        <v>6</v>
      </c>
      <c r="ZM15" s="157">
        <v>0</v>
      </c>
      <c r="ZN15" s="158">
        <v>0.85</v>
      </c>
      <c r="ZO15" s="158" t="str">
        <f t="shared" si="111"/>
        <v>OK</v>
      </c>
      <c r="ZQ15" s="157" t="s">
        <v>30</v>
      </c>
      <c r="ZR15" s="157">
        <v>40</v>
      </c>
      <c r="ZS15" s="157">
        <v>34</v>
      </c>
      <c r="ZT15" s="157">
        <v>6</v>
      </c>
      <c r="ZU15" s="157">
        <v>0</v>
      </c>
      <c r="ZV15" s="158">
        <v>0.85</v>
      </c>
      <c r="ZW15" s="158" t="str">
        <f t="shared" si="112"/>
        <v>OK</v>
      </c>
      <c r="ZY15" s="157" t="s">
        <v>30</v>
      </c>
      <c r="ZZ15" s="157">
        <v>40</v>
      </c>
      <c r="AAA15" s="157">
        <v>34</v>
      </c>
      <c r="AAB15" s="157">
        <v>6</v>
      </c>
      <c r="AAC15" s="157">
        <v>0</v>
      </c>
      <c r="AAD15" s="158">
        <v>0.85</v>
      </c>
      <c r="AAE15" s="158" t="str">
        <f t="shared" si="113"/>
        <v>OK</v>
      </c>
      <c r="AAG15" s="157" t="s">
        <v>30</v>
      </c>
      <c r="AAH15" s="157">
        <v>40</v>
      </c>
      <c r="AAI15" s="157">
        <v>34</v>
      </c>
      <c r="AAJ15" s="157">
        <v>6</v>
      </c>
      <c r="AAK15" s="157">
        <v>0</v>
      </c>
      <c r="AAL15" s="158">
        <v>0.85</v>
      </c>
      <c r="AAM15" s="158" t="str">
        <f t="shared" si="114"/>
        <v>OK</v>
      </c>
      <c r="AAO15" s="157" t="s">
        <v>30</v>
      </c>
      <c r="AAP15" s="157">
        <v>40</v>
      </c>
      <c r="AAQ15" s="157">
        <v>34</v>
      </c>
      <c r="AAR15" s="157">
        <v>6</v>
      </c>
      <c r="AAS15" s="157">
        <v>0</v>
      </c>
      <c r="AAT15" s="158">
        <v>0.85</v>
      </c>
      <c r="AAU15" s="158" t="str">
        <f t="shared" si="115"/>
        <v>OK</v>
      </c>
    </row>
    <row r="16" spans="1:723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3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4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5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6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7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8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9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0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1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2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3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4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5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6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7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8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9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0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1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2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3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4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5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22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16"/>
        <v>1</v>
      </c>
      <c r="ID16" s="4">
        <f t="shared" si="28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17"/>
        <v>1</v>
      </c>
      <c r="IL16" s="4">
        <f t="shared" si="29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30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31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2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3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4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5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18"/>
        <v>1</v>
      </c>
      <c r="KP16" s="4">
        <f t="shared" si="36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7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8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19"/>
        <v>1</v>
      </c>
      <c r="LV16" s="4">
        <f t="shared" si="39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20"/>
        <v>1</v>
      </c>
      <c r="MD16" s="158">
        <f t="shared" si="40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41"/>
        <v>1</v>
      </c>
      <c r="ML16" s="158">
        <f t="shared" si="42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3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4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5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6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7"/>
        <v>1</v>
      </c>
      <c r="OU16" s="158">
        <f t="shared" si="48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21"/>
        <v>1</v>
      </c>
      <c r="PC16" s="158">
        <f t="shared" si="49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50"/>
        <v>1</v>
      </c>
      <c r="PK16" s="158">
        <f t="shared" si="51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2"/>
        <v>1</v>
      </c>
      <c r="PS16" s="158">
        <f t="shared" si="53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4"/>
        <v>1</v>
      </c>
      <c r="QA16" s="158">
        <f t="shared" si="55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6"/>
        <v>1</v>
      </c>
      <c r="QI16" s="158">
        <f t="shared" si="57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8"/>
        <v>1</v>
      </c>
      <c r="QQ16" s="158">
        <f t="shared" si="59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60"/>
        <v>1</v>
      </c>
      <c r="QY16" s="158">
        <f t="shared" si="61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2"/>
        <v>1</v>
      </c>
      <c r="RG16" s="158">
        <f t="shared" si="63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4"/>
        <v>1</v>
      </c>
      <c r="RO16" s="158">
        <f t="shared" si="65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6"/>
        <v>1</v>
      </c>
      <c r="RW16" s="158">
        <f t="shared" si="67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8"/>
        <v>1</v>
      </c>
      <c r="SE16" s="158">
        <f t="shared" si="69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70"/>
        <v>1</v>
      </c>
      <c r="SM16" s="158">
        <f t="shared" si="71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2"/>
        <v>1</v>
      </c>
      <c r="SU16" s="158">
        <f t="shared" si="73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4"/>
        <v>1</v>
      </c>
      <c r="TC16" s="158">
        <f t="shared" si="75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6"/>
        <v>1</v>
      </c>
      <c r="TK16" s="158">
        <f t="shared" si="77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8"/>
        <v>1</v>
      </c>
      <c r="TS16" s="158">
        <f t="shared" si="79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80"/>
        <v>1</v>
      </c>
      <c r="UA16" s="158">
        <f t="shared" si="81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2"/>
        <v>1</v>
      </c>
      <c r="UI16" s="158">
        <f t="shared" si="83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4"/>
        <v>1</v>
      </c>
      <c r="UQ16" s="158">
        <f t="shared" si="85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6"/>
        <v>1</v>
      </c>
      <c r="UY16" s="158">
        <f t="shared" si="87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8"/>
        <v>1</v>
      </c>
      <c r="VG16" s="158">
        <f t="shared" si="89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90"/>
        <v>1</v>
      </c>
      <c r="VO16" s="158">
        <f t="shared" si="91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2"/>
        <v>1</v>
      </c>
      <c r="VW16" s="158">
        <f t="shared" si="93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4"/>
        <v>1</v>
      </c>
      <c r="WE16" s="158">
        <f t="shared" si="95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6"/>
        <v>1</v>
      </c>
      <c r="WM16" s="158">
        <f t="shared" si="97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8"/>
        <v>1</v>
      </c>
      <c r="WU16" s="158">
        <f t="shared" si="99"/>
        <v>0</v>
      </c>
      <c r="WW16" s="157" t="s">
        <v>31</v>
      </c>
      <c r="WX16" s="157">
        <v>6</v>
      </c>
      <c r="WY16" s="157">
        <v>6</v>
      </c>
      <c r="WZ16" s="157">
        <v>0</v>
      </c>
      <c r="XA16" s="157">
        <v>0</v>
      </c>
      <c r="XB16" s="158">
        <f t="shared" si="100"/>
        <v>1</v>
      </c>
      <c r="XC16" s="158" t="str">
        <f t="shared" si="101"/>
        <v>OK</v>
      </c>
      <c r="XE16" s="157" t="s">
        <v>31</v>
      </c>
      <c r="XF16" s="157">
        <v>6</v>
      </c>
      <c r="XG16" s="157">
        <v>6</v>
      </c>
      <c r="XH16" s="157">
        <v>0</v>
      </c>
      <c r="XI16" s="157">
        <v>0</v>
      </c>
      <c r="XJ16" s="158">
        <f t="shared" si="102"/>
        <v>1</v>
      </c>
      <c r="XK16" s="158" t="str">
        <f t="shared" si="123"/>
        <v>OK</v>
      </c>
      <c r="XM16" s="157" t="s">
        <v>31</v>
      </c>
      <c r="XN16" s="157">
        <v>6</v>
      </c>
      <c r="XO16" s="157">
        <v>6</v>
      </c>
      <c r="XP16" s="157">
        <v>0</v>
      </c>
      <c r="XQ16" s="157">
        <v>0</v>
      </c>
      <c r="XR16" s="158">
        <f t="shared" si="103"/>
        <v>1</v>
      </c>
      <c r="XS16" s="158" t="str">
        <f t="shared" si="124"/>
        <v>OK</v>
      </c>
      <c r="XU16" s="157" t="s">
        <v>31</v>
      </c>
      <c r="XV16" s="157">
        <v>6</v>
      </c>
      <c r="XW16" s="157">
        <v>6</v>
      </c>
      <c r="XX16" s="157">
        <v>0</v>
      </c>
      <c r="XY16" s="157">
        <v>0</v>
      </c>
      <c r="XZ16" s="158">
        <f t="shared" si="104"/>
        <v>1</v>
      </c>
      <c r="YA16" s="158" t="str">
        <f t="shared" si="105"/>
        <v>OK</v>
      </c>
      <c r="YC16" s="157" t="s">
        <v>31</v>
      </c>
      <c r="YD16" s="157">
        <v>6</v>
      </c>
      <c r="YE16" s="157">
        <v>6</v>
      </c>
      <c r="YF16" s="157">
        <v>0</v>
      </c>
      <c r="YG16" s="157">
        <v>0</v>
      </c>
      <c r="YH16" s="158">
        <f t="shared" si="106"/>
        <v>1</v>
      </c>
      <c r="YI16" s="158" t="str">
        <f t="shared" si="107"/>
        <v>OK</v>
      </c>
      <c r="YK16" s="157" t="s">
        <v>31</v>
      </c>
      <c r="YL16" s="157">
        <v>6</v>
      </c>
      <c r="YM16" s="157">
        <v>6</v>
      </c>
      <c r="YN16" s="157">
        <v>0</v>
      </c>
      <c r="YO16" s="157">
        <v>0</v>
      </c>
      <c r="YP16" s="158">
        <v>1</v>
      </c>
      <c r="YQ16" s="158" t="str">
        <f t="shared" si="108"/>
        <v>OK</v>
      </c>
      <c r="YS16" s="157" t="s">
        <v>31</v>
      </c>
      <c r="YT16" s="157">
        <v>6</v>
      </c>
      <c r="YU16" s="157">
        <v>6</v>
      </c>
      <c r="YV16" s="157">
        <v>0</v>
      </c>
      <c r="YW16" s="157">
        <v>0</v>
      </c>
      <c r="YX16" s="158">
        <v>1</v>
      </c>
      <c r="YY16" s="158" t="str">
        <f t="shared" si="109"/>
        <v>OK</v>
      </c>
      <c r="ZA16" s="157" t="s">
        <v>31</v>
      </c>
      <c r="ZB16" s="157">
        <v>6</v>
      </c>
      <c r="ZC16" s="157">
        <v>6</v>
      </c>
      <c r="ZD16" s="157">
        <v>0</v>
      </c>
      <c r="ZE16" s="157">
        <v>0</v>
      </c>
      <c r="ZF16" s="158">
        <v>1</v>
      </c>
      <c r="ZG16" s="158" t="str">
        <f t="shared" si="110"/>
        <v>OK</v>
      </c>
      <c r="ZI16" s="157" t="s">
        <v>31</v>
      </c>
      <c r="ZJ16" s="157">
        <v>6</v>
      </c>
      <c r="ZK16" s="157">
        <v>6</v>
      </c>
      <c r="ZL16" s="157">
        <v>0</v>
      </c>
      <c r="ZM16" s="157">
        <v>0</v>
      </c>
      <c r="ZN16" s="158">
        <v>1</v>
      </c>
      <c r="ZO16" s="158" t="str">
        <f t="shared" si="111"/>
        <v>OK</v>
      </c>
      <c r="ZQ16" s="157" t="s">
        <v>31</v>
      </c>
      <c r="ZR16" s="157">
        <v>6</v>
      </c>
      <c r="ZS16" s="157">
        <v>6</v>
      </c>
      <c r="ZT16" s="157">
        <v>0</v>
      </c>
      <c r="ZU16" s="157">
        <v>0</v>
      </c>
      <c r="ZV16" s="158">
        <v>1</v>
      </c>
      <c r="ZW16" s="158" t="str">
        <f t="shared" si="112"/>
        <v>OK</v>
      </c>
      <c r="ZY16" s="157" t="s">
        <v>31</v>
      </c>
      <c r="ZZ16" s="157">
        <v>6</v>
      </c>
      <c r="AAA16" s="157">
        <v>6</v>
      </c>
      <c r="AAB16" s="157">
        <v>0</v>
      </c>
      <c r="AAC16" s="157">
        <v>0</v>
      </c>
      <c r="AAD16" s="158">
        <v>1</v>
      </c>
      <c r="AAE16" s="158" t="str">
        <f t="shared" si="113"/>
        <v>OK</v>
      </c>
      <c r="AAG16" s="157" t="s">
        <v>31</v>
      </c>
      <c r="AAH16" s="157">
        <v>6</v>
      </c>
      <c r="AAI16" s="157">
        <v>6</v>
      </c>
      <c r="AAJ16" s="157">
        <v>0</v>
      </c>
      <c r="AAK16" s="157">
        <v>0</v>
      </c>
      <c r="AAL16" s="158">
        <v>1</v>
      </c>
      <c r="AAM16" s="158" t="str">
        <f t="shared" si="114"/>
        <v>OK</v>
      </c>
      <c r="AAO16" s="157" t="s">
        <v>31</v>
      </c>
      <c r="AAP16" s="157">
        <v>6</v>
      </c>
      <c r="AAQ16" s="157">
        <v>6</v>
      </c>
      <c r="AAR16" s="157">
        <v>0</v>
      </c>
      <c r="AAS16" s="157">
        <v>0</v>
      </c>
      <c r="AAT16" s="158">
        <v>1</v>
      </c>
      <c r="AAU16" s="158" t="str">
        <f t="shared" si="115"/>
        <v>OK</v>
      </c>
    </row>
    <row r="17" spans="1:723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3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4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5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6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7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8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9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0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1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2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3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4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5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6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7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8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9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0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1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2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3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4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5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22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30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31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2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3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4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5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6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7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8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9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20"/>
        <v>0.98407643312101911</v>
      </c>
      <c r="MD17" s="158">
        <f t="shared" si="40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41"/>
        <v>0.98566878980891715</v>
      </c>
      <c r="ML17" s="158">
        <f t="shared" si="42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3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4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5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6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7"/>
        <v>0.98407643312101911</v>
      </c>
      <c r="OU17" s="158">
        <f t="shared" si="48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21"/>
        <v>0.98407643312101911</v>
      </c>
      <c r="PC17" s="158">
        <f t="shared" si="49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50"/>
        <v>0.98407643312101911</v>
      </c>
      <c r="PK17" s="158">
        <f t="shared" si="51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2"/>
        <v>0.98407643312101911</v>
      </c>
      <c r="PS17" s="158">
        <f t="shared" si="53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4"/>
        <v>0.98407643312101911</v>
      </c>
      <c r="QA17" s="158">
        <f t="shared" si="55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6"/>
        <v>0.98407643312101911</v>
      </c>
      <c r="QI17" s="158">
        <f t="shared" si="57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8"/>
        <v>0.98407643312101911</v>
      </c>
      <c r="QQ17" s="158">
        <f t="shared" si="59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60"/>
        <v>0.98407643312101911</v>
      </c>
      <c r="QY17" s="158">
        <f t="shared" si="61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2"/>
        <v>0.98407643312101911</v>
      </c>
      <c r="RG17" s="158">
        <f t="shared" si="63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4"/>
        <v>0.98407643312101911</v>
      </c>
      <c r="RO17" s="158">
        <f t="shared" si="65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6"/>
        <v>0.98407643312101911</v>
      </c>
      <c r="RW17" s="158">
        <f t="shared" si="67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8"/>
        <v>0.98407643312101911</v>
      </c>
      <c r="SE17" s="158">
        <f t="shared" si="69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70"/>
        <v>0.98407643312101911</v>
      </c>
      <c r="SM17" s="158">
        <f t="shared" si="71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2"/>
        <v>0.98407643312101911</v>
      </c>
      <c r="SU17" s="158">
        <f t="shared" si="73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4"/>
        <v>0.98407643312101911</v>
      </c>
      <c r="TC17" s="158">
        <f t="shared" si="75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6"/>
        <v>0.98407643312101911</v>
      </c>
      <c r="TK17" s="158">
        <f t="shared" si="77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8"/>
        <v>0.98407643312101911</v>
      </c>
      <c r="TS17" s="158">
        <f t="shared" si="79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80"/>
        <v>0.98407643312101911</v>
      </c>
      <c r="UA17" s="158">
        <f t="shared" si="81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2"/>
        <v>0.98407643312101911</v>
      </c>
      <c r="UI17" s="158">
        <f t="shared" si="83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4"/>
        <v>0.98407643312101911</v>
      </c>
      <c r="UQ17" s="158">
        <f t="shared" si="85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6"/>
        <v>0.98407643312101911</v>
      </c>
      <c r="UY17" s="158">
        <f t="shared" si="87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8"/>
        <v>0.98407643312101911</v>
      </c>
      <c r="VG17" s="158">
        <f t="shared" si="89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90"/>
        <v>0.98407643312101911</v>
      </c>
      <c r="VO17" s="158">
        <f t="shared" si="91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2"/>
        <v>0.98407643312101911</v>
      </c>
      <c r="VW17" s="158">
        <f t="shared" si="93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4"/>
        <v>0.98407643312101911</v>
      </c>
      <c r="WE17" s="158">
        <f t="shared" si="95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6"/>
        <v>0.98407643312101911</v>
      </c>
      <c r="WM17" s="158">
        <f t="shared" si="97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8"/>
        <v>0.90127388535031849</v>
      </c>
      <c r="WU17" s="158">
        <f t="shared" si="99"/>
        <v>-8.2802547770700619E-2</v>
      </c>
      <c r="WV17" s="157" t="s">
        <v>119</v>
      </c>
      <c r="WW17" s="173" t="s">
        <v>32</v>
      </c>
      <c r="WX17" s="157">
        <v>628</v>
      </c>
      <c r="WY17" s="157">
        <v>618</v>
      </c>
      <c r="WZ17" s="157">
        <v>10</v>
      </c>
      <c r="XA17" s="157">
        <v>0</v>
      </c>
      <c r="XB17" s="158">
        <f t="shared" si="100"/>
        <v>0.98407643312101911</v>
      </c>
      <c r="XC17" s="158" t="str">
        <f t="shared" si="101"/>
        <v>Fail:0.0828025477707006</v>
      </c>
      <c r="XE17" s="173" t="s">
        <v>32</v>
      </c>
      <c r="XF17" s="157">
        <f>636-8</f>
        <v>628</v>
      </c>
      <c r="XG17" s="157">
        <v>618</v>
      </c>
      <c r="XH17" s="157">
        <v>10</v>
      </c>
      <c r="XI17" s="157">
        <f>8-8</f>
        <v>0</v>
      </c>
      <c r="XJ17" s="158">
        <f t="shared" si="102"/>
        <v>0.98407643312101911</v>
      </c>
      <c r="XK17" s="158" t="str">
        <f t="shared" si="123"/>
        <v>OK</v>
      </c>
      <c r="XM17" s="173" t="s">
        <v>32</v>
      </c>
      <c r="XN17" s="157">
        <f>636</f>
        <v>636</v>
      </c>
      <c r="XO17" s="157">
        <f>618+8</f>
        <v>626</v>
      </c>
      <c r="XP17" s="157">
        <v>10</v>
      </c>
      <c r="XQ17" s="157">
        <f>8-8</f>
        <v>0</v>
      </c>
      <c r="XR17" s="158">
        <f t="shared" si="103"/>
        <v>0.98427672955974843</v>
      </c>
      <c r="XS17" s="158" t="str">
        <f t="shared" si="124"/>
        <v>Fail:0%</v>
      </c>
      <c r="XU17" s="173" t="s">
        <v>32</v>
      </c>
      <c r="XV17" s="157">
        <v>628</v>
      </c>
      <c r="XW17" s="157">
        <v>619</v>
      </c>
      <c r="XX17" s="157">
        <v>9</v>
      </c>
      <c r="XY17" s="157">
        <v>0</v>
      </c>
      <c r="XZ17" s="158">
        <f t="shared" si="104"/>
        <v>0.98566878980891715</v>
      </c>
      <c r="YA17" s="158" t="str">
        <f>IF(EXACT(XF17,XV17),IF(EXACT(XG17,XW17),IF(EXACT(XH17,XX17),IF(EXACT(XI17,XY17),"OK",CONCATENATE("Fail:",ROUND(XZ17-XJ17,2)*100,"%")),CONCATENATE("Fail:",ROUND(XZ17-XJ17,2)*100,"%")),CONCATENATE("Fail:",ROUND(XZ17-XJ17,2)*100,"%")),CONCATENATE("Fail:",ROUND(XZ17-XJ17,2)*100,"%"))</f>
        <v>Fail:0%</v>
      </c>
      <c r="YC17" s="173" t="s">
        <v>32</v>
      </c>
      <c r="YD17" s="157">
        <v>636</v>
      </c>
      <c r="YE17" s="157">
        <v>626</v>
      </c>
      <c r="YF17" s="157">
        <v>10</v>
      </c>
      <c r="YG17" s="157">
        <v>0</v>
      </c>
      <c r="YH17" s="158">
        <f t="shared" si="106"/>
        <v>0.98427672955974843</v>
      </c>
      <c r="YI17" s="110" t="str">
        <f t="shared" si="107"/>
        <v>OK</v>
      </c>
      <c r="YK17" s="173" t="s">
        <v>32</v>
      </c>
      <c r="YL17" s="157">
        <v>628</v>
      </c>
      <c r="YM17" s="157">
        <v>619</v>
      </c>
      <c r="YN17" s="157">
        <v>9</v>
      </c>
      <c r="YO17" s="157">
        <v>0</v>
      </c>
      <c r="YP17" s="158">
        <v>0.99</v>
      </c>
      <c r="YQ17" s="158" t="str">
        <f>IF(EXACT(XV17,YL17),IF(EXACT(XW17,YM17),IF(EXACT(XX17,YN17),IF(EXACT(XY17,YO17),"OK",CONCATENATE("Fail:",ROUND(YP17-XZ17,2)*100,"%")),CONCATENATE("Fail:",ROUND(YP17-XZ17,2)*100,"%")),CONCATENATE("Fail:",ROUND(YP17-XZ17,2)*100,"%")),CONCATENATE("Fail:",ROUND(YP17-XZ17,2)*100,"%"))</f>
        <v>OK</v>
      </c>
      <c r="YS17" s="173" t="s">
        <v>32</v>
      </c>
      <c r="YT17" s="157">
        <v>636</v>
      </c>
      <c r="YU17" s="157">
        <v>627</v>
      </c>
      <c r="YV17" s="157">
        <v>9</v>
      </c>
      <c r="YW17" s="157">
        <v>0</v>
      </c>
      <c r="YX17" s="158">
        <v>0.99</v>
      </c>
      <c r="YY17" s="110" t="str">
        <f t="shared" si="109"/>
        <v>Fail:1%</v>
      </c>
      <c r="ZA17" s="173" t="s">
        <v>32</v>
      </c>
      <c r="ZB17" s="157">
        <v>628</v>
      </c>
      <c r="ZC17" s="157">
        <v>619</v>
      </c>
      <c r="ZD17" s="157">
        <v>9</v>
      </c>
      <c r="ZE17" s="157">
        <v>0</v>
      </c>
      <c r="ZF17" s="158">
        <v>0.99</v>
      </c>
      <c r="ZG17" s="158" t="str">
        <f>IF(EXACT(YL17,ZB17),IF(EXACT(YM17,ZC17),IF(EXACT(YN17,ZD17),IF(EXACT(YO17,ZE17),"OK",CONCATENATE("Fail:",ROUND(ZF17-YP17,2)*100,"%")),CONCATENATE("Fail:",ROUND(ZF17-YP17,2)*100,"%")),CONCATENATE("Fail:",ROUND(ZF17-YP17,2)*100,"%")),CONCATENATE("Fail:",ROUND(ZF17-YP17,2)*100,"%"))</f>
        <v>OK</v>
      </c>
      <c r="ZI17" s="173" t="s">
        <v>32</v>
      </c>
      <c r="ZJ17" s="157">
        <v>636</v>
      </c>
      <c r="ZK17" s="157">
        <v>627</v>
      </c>
      <c r="ZL17" s="157">
        <v>9</v>
      </c>
      <c r="ZM17" s="157">
        <v>0</v>
      </c>
      <c r="ZN17" s="158">
        <v>0.99</v>
      </c>
      <c r="ZO17" s="110" t="str">
        <f t="shared" si="111"/>
        <v>OK</v>
      </c>
      <c r="ZQ17" s="173" t="s">
        <v>32</v>
      </c>
      <c r="ZR17" s="157">
        <v>628</v>
      </c>
      <c r="ZS17" s="157">
        <v>619</v>
      </c>
      <c r="ZT17" s="157">
        <v>9</v>
      </c>
      <c r="ZU17" s="157">
        <v>0</v>
      </c>
      <c r="ZV17" s="158">
        <v>0.99</v>
      </c>
      <c r="ZW17" s="158" t="str">
        <f>IF(EXACT(ZB17,ZR17),IF(EXACT(ZC17,ZS17),IF(EXACT(ZD17,ZT17),IF(EXACT(ZE17,ZU17),"OK",CONCATENATE("Fail:",ROUND(ZV17-ZF17,2)*100,"%")),CONCATENATE("Fail:",ROUND(ZV17-ZF17,2)*100,"%")),CONCATENATE("Fail:",ROUND(ZV17-ZF17,2)*100,"%")),CONCATENATE("Fail:",ROUND(ZV17-ZF17,2)*100,"%"))</f>
        <v>OK</v>
      </c>
      <c r="ZY17" s="173" t="s">
        <v>32</v>
      </c>
      <c r="ZZ17" s="157">
        <v>636</v>
      </c>
      <c r="AAA17" s="157">
        <v>621</v>
      </c>
      <c r="AAB17" s="157">
        <v>9</v>
      </c>
      <c r="AAC17" s="157">
        <v>6</v>
      </c>
      <c r="AAD17" s="158">
        <v>0.98</v>
      </c>
      <c r="AAE17" s="110" t="str">
        <f t="shared" si="113"/>
        <v>Fail:-1%</v>
      </c>
      <c r="AAG17" s="173" t="s">
        <v>32</v>
      </c>
      <c r="AAH17" s="157">
        <v>628</v>
      </c>
      <c r="AAI17" s="157">
        <v>619</v>
      </c>
      <c r="AAJ17" s="157">
        <v>9</v>
      </c>
      <c r="AAK17" s="157">
        <v>0</v>
      </c>
      <c r="AAL17" s="158">
        <v>0.99</v>
      </c>
      <c r="AAM17" s="158" t="str">
        <f>IF(EXACT(ZR17,AAH17),IF(EXACT(ZS17,AAI17),IF(EXACT(ZT17,AAJ17),IF(EXACT(ZU17,AAK17),"OK",CONCATENATE("Fail:",ROUND(AAL17-ZV17,2)*100,"%")),CONCATENATE("Fail:",ROUND(AAL17-ZV17,2)*100,"%")),CONCATENATE("Fail:",ROUND(AAL17-ZV17,2)*100,"%")),CONCATENATE("Fail:",ROUND(AAL17-ZV17,2)*100,"%"))</f>
        <v>OK</v>
      </c>
      <c r="AAO17" s="173" t="s">
        <v>32</v>
      </c>
      <c r="AAP17" s="157">
        <v>636</v>
      </c>
      <c r="AAQ17" s="157">
        <v>621</v>
      </c>
      <c r="AAR17" s="157">
        <v>9</v>
      </c>
      <c r="AAS17" s="157">
        <v>6</v>
      </c>
      <c r="AAT17" s="158">
        <v>0.98</v>
      </c>
      <c r="AAU17" s="110" t="str">
        <f t="shared" si="115"/>
        <v>OK</v>
      </c>
    </row>
    <row r="18" spans="1:723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3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4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5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6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7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8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9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0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1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2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3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4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5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6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7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8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9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20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21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2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3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4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5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22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16"/>
        <v>1</v>
      </c>
      <c r="ID18" s="4">
        <f t="shared" si="28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17"/>
        <v>1</v>
      </c>
      <c r="IL18" s="4">
        <f t="shared" si="29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30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31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2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3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4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5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18"/>
        <v>1</v>
      </c>
      <c r="KP18" s="4">
        <f t="shared" si="36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7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8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19"/>
        <v>1</v>
      </c>
      <c r="LV18" s="4">
        <f t="shared" si="39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20"/>
        <v>1</v>
      </c>
      <c r="MD18" s="158">
        <f t="shared" si="40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41"/>
        <v>1</v>
      </c>
      <c r="ML18" s="158">
        <f t="shared" si="42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3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4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5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6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7"/>
        <v>1</v>
      </c>
      <c r="OU18" s="158">
        <f t="shared" si="48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21"/>
        <v>1</v>
      </c>
      <c r="PC18" s="158">
        <f t="shared" si="49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50"/>
        <v>1</v>
      </c>
      <c r="PK18" s="158">
        <f t="shared" si="51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2"/>
        <v>1</v>
      </c>
      <c r="PS18" s="158">
        <f t="shared" si="53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4"/>
        <v>1</v>
      </c>
      <c r="QA18" s="158">
        <f t="shared" si="55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6"/>
        <v>1</v>
      </c>
      <c r="QI18" s="158">
        <f t="shared" si="57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8"/>
        <v>1</v>
      </c>
      <c r="QQ18" s="158">
        <f t="shared" si="59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60"/>
        <v>1</v>
      </c>
      <c r="QY18" s="158">
        <f t="shared" si="61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2"/>
        <v>1</v>
      </c>
      <c r="RG18" s="158">
        <f t="shared" si="63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4"/>
        <v>1</v>
      </c>
      <c r="RO18" s="158">
        <f t="shared" si="65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6"/>
        <v>1</v>
      </c>
      <c r="RW18" s="158">
        <f t="shared" si="67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8"/>
        <v>1</v>
      </c>
      <c r="SE18" s="158">
        <f t="shared" si="69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70"/>
        <v>1</v>
      </c>
      <c r="SM18" s="158">
        <f t="shared" si="71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2"/>
        <v>1</v>
      </c>
      <c r="SU18" s="158">
        <f t="shared" si="73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4"/>
        <v>1</v>
      </c>
      <c r="TC18" s="158">
        <f t="shared" si="75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6"/>
        <v>1</v>
      </c>
      <c r="TK18" s="158">
        <f t="shared" si="77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8"/>
        <v>1</v>
      </c>
      <c r="TS18" s="158">
        <f t="shared" si="79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80"/>
        <v>1</v>
      </c>
      <c r="UA18" s="158">
        <f t="shared" si="81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2"/>
        <v>1</v>
      </c>
      <c r="UI18" s="158">
        <f t="shared" si="83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4"/>
        <v>1</v>
      </c>
      <c r="UQ18" s="158">
        <f t="shared" si="85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6"/>
        <v>1</v>
      </c>
      <c r="UY18" s="158">
        <f t="shared" si="87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8"/>
        <v>1</v>
      </c>
      <c r="VG18" s="158">
        <f t="shared" si="89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90"/>
        <v>1</v>
      </c>
      <c r="VO18" s="158">
        <f t="shared" si="91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2"/>
        <v>1</v>
      </c>
      <c r="VW18" s="158">
        <f t="shared" si="93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4"/>
        <v>1</v>
      </c>
      <c r="WE18" s="158">
        <f t="shared" si="95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6"/>
        <v>1</v>
      </c>
      <c r="WM18" s="158">
        <f t="shared" si="97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8"/>
        <v>1</v>
      </c>
      <c r="WU18" s="158">
        <f t="shared" si="99"/>
        <v>0</v>
      </c>
      <c r="WW18" s="157" t="s">
        <v>33</v>
      </c>
      <c r="WX18" s="157">
        <v>109</v>
      </c>
      <c r="WY18" s="157">
        <v>109</v>
      </c>
      <c r="WZ18" s="157">
        <v>0</v>
      </c>
      <c r="XA18" s="157">
        <v>0</v>
      </c>
      <c r="XB18" s="158">
        <f t="shared" si="100"/>
        <v>1</v>
      </c>
      <c r="XC18" s="158" t="str">
        <f t="shared" si="101"/>
        <v>OK</v>
      </c>
      <c r="XE18" s="157" t="s">
        <v>33</v>
      </c>
      <c r="XF18" s="157">
        <v>109</v>
      </c>
      <c r="XG18" s="157">
        <v>109</v>
      </c>
      <c r="XH18" s="157">
        <v>0</v>
      </c>
      <c r="XI18" s="157">
        <v>0</v>
      </c>
      <c r="XJ18" s="158">
        <f t="shared" si="102"/>
        <v>1</v>
      </c>
      <c r="XK18" s="158" t="str">
        <f t="shared" si="123"/>
        <v>OK</v>
      </c>
      <c r="XM18" s="157" t="s">
        <v>33</v>
      </c>
      <c r="XN18" s="157">
        <v>109</v>
      </c>
      <c r="XO18" s="157">
        <v>109</v>
      </c>
      <c r="XP18" s="157">
        <v>0</v>
      </c>
      <c r="XQ18" s="157">
        <v>0</v>
      </c>
      <c r="XR18" s="158">
        <f t="shared" si="103"/>
        <v>1</v>
      </c>
      <c r="XS18" s="158" t="str">
        <f t="shared" si="124"/>
        <v>OK</v>
      </c>
      <c r="XU18" s="157" t="s">
        <v>33</v>
      </c>
      <c r="XV18" s="157">
        <v>109</v>
      </c>
      <c r="XW18" s="157">
        <v>109</v>
      </c>
      <c r="XX18" s="157">
        <v>0</v>
      </c>
      <c r="XY18" s="157">
        <v>0</v>
      </c>
      <c r="XZ18" s="158">
        <f t="shared" si="104"/>
        <v>1</v>
      </c>
      <c r="YA18" s="158" t="str">
        <f t="shared" si="105"/>
        <v>OK</v>
      </c>
      <c r="YC18" s="157" t="s">
        <v>33</v>
      </c>
      <c r="YD18" s="157">
        <v>109</v>
      </c>
      <c r="YE18" s="157">
        <v>109</v>
      </c>
      <c r="YF18" s="157">
        <v>0</v>
      </c>
      <c r="YG18" s="157">
        <v>0</v>
      </c>
      <c r="YH18" s="158">
        <f t="shared" si="106"/>
        <v>1</v>
      </c>
      <c r="YI18" s="158" t="str">
        <f t="shared" si="107"/>
        <v>OK</v>
      </c>
      <c r="YK18" s="157" t="s">
        <v>33</v>
      </c>
      <c r="YL18" s="157">
        <v>109</v>
      </c>
      <c r="YM18" s="157">
        <v>109</v>
      </c>
      <c r="YN18" s="157">
        <v>0</v>
      </c>
      <c r="YO18" s="157">
        <v>0</v>
      </c>
      <c r="YP18" s="158">
        <v>1</v>
      </c>
      <c r="YQ18" s="158" t="str">
        <f t="shared" ref="YQ18:YQ73" si="125">IF(EXACT(XV18,YL18),IF(EXACT(XW18,YM18),IF(EXACT(XX18,YN18),IF(EXACT(XY18,YO18),"OK",CONCATENATE("Fail:",ROUND(YP18-XZ18,2)*100,"%")),CONCATENATE("Fail:",ROUND(YP18-XZ18,2)*100,"%")),CONCATENATE("Fail:",ROUND(YP18-XZ18,2)*100,"%")),CONCATENATE("Fail:",ROUND(YP18-XZ18,2)*100,"%"))</f>
        <v>OK</v>
      </c>
      <c r="YS18" s="157" t="s">
        <v>33</v>
      </c>
      <c r="YT18" s="157">
        <v>109</v>
      </c>
      <c r="YU18" s="157">
        <v>109</v>
      </c>
      <c r="YV18" s="157">
        <v>0</v>
      </c>
      <c r="YW18" s="157">
        <v>0</v>
      </c>
      <c r="YX18" s="158">
        <v>1</v>
      </c>
      <c r="YY18" s="158" t="str">
        <f t="shared" si="109"/>
        <v>OK</v>
      </c>
      <c r="ZA18" s="157" t="s">
        <v>33</v>
      </c>
      <c r="ZB18" s="157">
        <v>109</v>
      </c>
      <c r="ZC18" s="157">
        <v>109</v>
      </c>
      <c r="ZD18" s="157">
        <v>0</v>
      </c>
      <c r="ZE18" s="157">
        <v>0</v>
      </c>
      <c r="ZF18" s="158">
        <v>1</v>
      </c>
      <c r="ZG18" s="158" t="str">
        <f t="shared" ref="ZG18:ZG73" si="126">IF(EXACT(YL18,ZB18),IF(EXACT(YM18,ZC18),IF(EXACT(YN18,ZD18),IF(EXACT(YO18,ZE18),"OK",CONCATENATE("Fail:",ROUND(ZF18-YP18,2)*100,"%")),CONCATENATE("Fail:",ROUND(ZF18-YP18,2)*100,"%")),CONCATENATE("Fail:",ROUND(ZF18-YP18,2)*100,"%")),CONCATENATE("Fail:",ROUND(ZF18-YP18,2)*100,"%"))</f>
        <v>OK</v>
      </c>
      <c r="ZI18" s="157" t="s">
        <v>33</v>
      </c>
      <c r="ZJ18" s="157">
        <v>109</v>
      </c>
      <c r="ZK18" s="157">
        <v>109</v>
      </c>
      <c r="ZL18" s="157">
        <v>0</v>
      </c>
      <c r="ZM18" s="157">
        <v>0</v>
      </c>
      <c r="ZN18" s="158">
        <v>1</v>
      </c>
      <c r="ZO18" s="158" t="str">
        <f t="shared" si="111"/>
        <v>OK</v>
      </c>
      <c r="ZQ18" s="157" t="s">
        <v>33</v>
      </c>
      <c r="ZR18" s="157">
        <v>109</v>
      </c>
      <c r="ZS18" s="157">
        <v>109</v>
      </c>
      <c r="ZT18" s="157">
        <v>0</v>
      </c>
      <c r="ZU18" s="157">
        <v>0</v>
      </c>
      <c r="ZV18" s="158">
        <v>1</v>
      </c>
      <c r="ZW18" s="158" t="str">
        <f t="shared" ref="ZW18:ZW73" si="127">IF(EXACT(ZB18,ZR18),IF(EXACT(ZC18,ZS18),IF(EXACT(ZD18,ZT18),IF(EXACT(ZE18,ZU18),"OK",CONCATENATE("Fail:",ROUND(ZV18-ZF18,2)*100,"%")),CONCATENATE("Fail:",ROUND(ZV18-ZF18,2)*100,"%")),CONCATENATE("Fail:",ROUND(ZV18-ZF18,2)*100,"%")),CONCATENATE("Fail:",ROUND(ZV18-ZF18,2)*100,"%"))</f>
        <v>OK</v>
      </c>
      <c r="ZY18" s="157" t="s">
        <v>33</v>
      </c>
      <c r="ZZ18" s="157">
        <v>109</v>
      </c>
      <c r="AAA18" s="157">
        <v>109</v>
      </c>
      <c r="AAB18" s="157">
        <v>0</v>
      </c>
      <c r="AAC18" s="157">
        <v>0</v>
      </c>
      <c r="AAD18" s="158">
        <v>1</v>
      </c>
      <c r="AAE18" s="158" t="str">
        <f t="shared" si="113"/>
        <v>OK</v>
      </c>
      <c r="AAG18" s="157" t="s">
        <v>33</v>
      </c>
      <c r="AAH18" s="157">
        <v>109</v>
      </c>
      <c r="AAI18" s="157">
        <v>109</v>
      </c>
      <c r="AAJ18" s="157">
        <v>0</v>
      </c>
      <c r="AAK18" s="157">
        <v>0</v>
      </c>
      <c r="AAL18" s="158">
        <v>1</v>
      </c>
      <c r="AAM18" s="158" t="str">
        <f t="shared" ref="AAM18:AAM73" si="128">IF(EXACT(ZR18,AAH18),IF(EXACT(ZS18,AAI18),IF(EXACT(ZT18,AAJ18),IF(EXACT(ZU18,AAK18),"OK",CONCATENATE("Fail:",ROUND(AAL18-ZV18,2)*100,"%")),CONCATENATE("Fail:",ROUND(AAL18-ZV18,2)*100,"%")),CONCATENATE("Fail:",ROUND(AAL18-ZV18,2)*100,"%")),CONCATENATE("Fail:",ROUND(AAL18-ZV18,2)*100,"%"))</f>
        <v>OK</v>
      </c>
      <c r="AAO18" s="157" t="s">
        <v>33</v>
      </c>
      <c r="AAP18" s="157">
        <v>109</v>
      </c>
      <c r="AAQ18" s="157">
        <v>109</v>
      </c>
      <c r="AAR18" s="157">
        <v>0</v>
      </c>
      <c r="AAS18" s="157">
        <v>0</v>
      </c>
      <c r="AAT18" s="158">
        <v>1</v>
      </c>
      <c r="AAU18" s="158" t="str">
        <f t="shared" si="115"/>
        <v>OK</v>
      </c>
    </row>
    <row r="19" spans="1:723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3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4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5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6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7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8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9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10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11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2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3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4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5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6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7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8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9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20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21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2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3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4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5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22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6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7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16"/>
        <v>1.8518518518518517E-2</v>
      </c>
      <c r="ID19" s="4">
        <f t="shared" si="28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17"/>
        <v>1.8518518518518517E-2</v>
      </c>
      <c r="IL19" s="4">
        <f t="shared" si="29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30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31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2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3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4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5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18"/>
        <v>1.8518518518518517E-2</v>
      </c>
      <c r="KP19" s="4">
        <f t="shared" si="36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7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8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19"/>
        <v>3.9408866995073892E-2</v>
      </c>
      <c r="LV19" s="4">
        <f t="shared" si="39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20"/>
        <v>3.9408866995073892E-2</v>
      </c>
      <c r="MD19" s="158">
        <f t="shared" si="40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41"/>
        <v>3.9408866995073892E-2</v>
      </c>
      <c r="ML19" s="158">
        <f t="shared" si="42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3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4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5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6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7"/>
        <v>3.9408866995073892E-2</v>
      </c>
      <c r="OU19" s="158">
        <f t="shared" si="48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21"/>
        <v>3.9408866995073892E-2</v>
      </c>
      <c r="PC19" s="158">
        <f t="shared" si="49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50"/>
        <v>3.9408866995073892E-2</v>
      </c>
      <c r="PK19" s="158">
        <f t="shared" si="51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2"/>
        <v>3.9408866995073892E-2</v>
      </c>
      <c r="PS19" s="158">
        <f t="shared" si="53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4"/>
        <v>3.9408866995073892E-2</v>
      </c>
      <c r="QA19" s="158">
        <f t="shared" si="55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6"/>
        <v>3.9408866995073892E-2</v>
      </c>
      <c r="QI19" s="158">
        <f t="shared" si="57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8"/>
        <v>3.9408866995073892E-2</v>
      </c>
      <c r="QQ19" s="158">
        <f t="shared" si="59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60"/>
        <v>3.9408866995073892E-2</v>
      </c>
      <c r="QY19" s="158">
        <f t="shared" si="61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2"/>
        <v>3.9408866995073892E-2</v>
      </c>
      <c r="RG19" s="158">
        <f t="shared" si="63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4"/>
        <v>3.9408866995073892E-2</v>
      </c>
      <c r="RO19" s="158">
        <f t="shared" si="65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6"/>
        <v>3.9408866995073892E-2</v>
      </c>
      <c r="RW19" s="158">
        <f t="shared" si="67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8"/>
        <v>3.9408866995073892E-2</v>
      </c>
      <c r="SE19" s="158">
        <f t="shared" si="69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70"/>
        <v>3.9408866995073892E-2</v>
      </c>
      <c r="SM19" s="158">
        <f t="shared" si="71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2"/>
        <v>3.9408866995073892E-2</v>
      </c>
      <c r="SU19" s="158">
        <f t="shared" si="73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4"/>
        <v>3.9408866995073892E-2</v>
      </c>
      <c r="TC19" s="158">
        <f t="shared" si="75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6"/>
        <v>3.9408866995073892E-2</v>
      </c>
      <c r="TK19" s="158">
        <f t="shared" si="77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8"/>
        <v>3.9408866995073892E-2</v>
      </c>
      <c r="TS19" s="158">
        <f t="shared" si="79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80"/>
        <v>3.9408866995073892E-2</v>
      </c>
      <c r="UA19" s="158">
        <f t="shared" si="81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2"/>
        <v>3.9408866995073892E-2</v>
      </c>
      <c r="UI19" s="158">
        <f t="shared" si="83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4"/>
        <v>3.9408866995073892E-2</v>
      </c>
      <c r="UQ19" s="158">
        <f t="shared" si="85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6"/>
        <v>3.9408866995073892E-2</v>
      </c>
      <c r="UY19" s="158">
        <f t="shared" si="87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8"/>
        <v>3.9408866995073892E-2</v>
      </c>
      <c r="VG19" s="158">
        <f t="shared" si="89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90"/>
        <v>3.9408866995073892E-2</v>
      </c>
      <c r="VO19" s="158">
        <f t="shared" si="91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2"/>
        <v>3.9408866995073892E-2</v>
      </c>
      <c r="VW19" s="158">
        <f t="shared" si="93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4"/>
        <v>3.9408866995073892E-2</v>
      </c>
      <c r="WE19" s="158">
        <f t="shared" si="95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6"/>
        <v>3.9408866995073892E-2</v>
      </c>
      <c r="WM19" s="158">
        <f t="shared" si="97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8"/>
        <v>3.9408866995073892E-2</v>
      </c>
      <c r="WU19" s="158">
        <f t="shared" si="99"/>
        <v>0</v>
      </c>
      <c r="WW19" s="157" t="s">
        <v>34</v>
      </c>
      <c r="WX19" s="157">
        <v>203</v>
      </c>
      <c r="WY19" s="157">
        <v>8</v>
      </c>
      <c r="WZ19" s="157">
        <v>191</v>
      </c>
      <c r="XA19" s="157">
        <v>4</v>
      </c>
      <c r="XB19" s="158">
        <f t="shared" si="100"/>
        <v>3.9408866995073892E-2</v>
      </c>
      <c r="XC19" s="158" t="str">
        <f t="shared" si="101"/>
        <v>OK</v>
      </c>
      <c r="XE19" s="157" t="s">
        <v>34</v>
      </c>
      <c r="XF19" s="157">
        <v>203</v>
      </c>
      <c r="XG19" s="157">
        <v>8</v>
      </c>
      <c r="XH19" s="157">
        <v>191</v>
      </c>
      <c r="XI19" s="157">
        <v>4</v>
      </c>
      <c r="XJ19" s="158">
        <f t="shared" si="102"/>
        <v>3.9408866995073892E-2</v>
      </c>
      <c r="XK19" s="158" t="str">
        <f t="shared" si="123"/>
        <v>OK</v>
      </c>
      <c r="XM19" s="157" t="s">
        <v>34</v>
      </c>
      <c r="XN19" s="157">
        <v>203</v>
      </c>
      <c r="XO19" s="157">
        <v>8</v>
      </c>
      <c r="XP19" s="157">
        <v>191</v>
      </c>
      <c r="XQ19" s="157">
        <v>4</v>
      </c>
      <c r="XR19" s="158">
        <f t="shared" si="103"/>
        <v>3.9408866995073892E-2</v>
      </c>
      <c r="XS19" s="158" t="str">
        <f t="shared" si="124"/>
        <v>OK</v>
      </c>
      <c r="XU19" s="157" t="s">
        <v>34</v>
      </c>
      <c r="XV19" s="157">
        <v>203</v>
      </c>
      <c r="XW19" s="157">
        <v>8</v>
      </c>
      <c r="XX19" s="157">
        <v>191</v>
      </c>
      <c r="XY19" s="157">
        <v>4</v>
      </c>
      <c r="XZ19" s="158">
        <f t="shared" si="104"/>
        <v>3.9408866995073892E-2</v>
      </c>
      <c r="YA19" s="158" t="str">
        <f t="shared" si="105"/>
        <v>OK</v>
      </c>
      <c r="YC19" s="157" t="s">
        <v>34</v>
      </c>
      <c r="YD19" s="157">
        <v>203</v>
      </c>
      <c r="YE19" s="157">
        <v>8</v>
      </c>
      <c r="YF19" s="157">
        <v>191</v>
      </c>
      <c r="YG19" s="157">
        <v>4</v>
      </c>
      <c r="YH19" s="158">
        <f t="shared" si="106"/>
        <v>3.9408866995073892E-2</v>
      </c>
      <c r="YI19" s="158" t="str">
        <f t="shared" si="107"/>
        <v>OK</v>
      </c>
      <c r="YK19" s="157" t="s">
        <v>34</v>
      </c>
      <c r="YL19" s="157">
        <v>203</v>
      </c>
      <c r="YM19" s="157">
        <v>8</v>
      </c>
      <c r="YN19" s="157">
        <v>191</v>
      </c>
      <c r="YO19" s="157">
        <v>4</v>
      </c>
      <c r="YP19" s="158">
        <v>0.04</v>
      </c>
      <c r="YQ19" s="158" t="str">
        <f t="shared" si="125"/>
        <v>OK</v>
      </c>
      <c r="YS19" s="157" t="s">
        <v>34</v>
      </c>
      <c r="YT19" s="157">
        <v>203</v>
      </c>
      <c r="YU19" s="157">
        <v>8</v>
      </c>
      <c r="YV19" s="157">
        <v>191</v>
      </c>
      <c r="YW19" s="157">
        <v>4</v>
      </c>
      <c r="YX19" s="158">
        <v>0.04</v>
      </c>
      <c r="YY19" s="158" t="str">
        <f t="shared" si="109"/>
        <v>OK</v>
      </c>
      <c r="ZA19" s="157" t="s">
        <v>34</v>
      </c>
      <c r="ZB19" s="157">
        <v>203</v>
      </c>
      <c r="ZC19" s="157">
        <v>8</v>
      </c>
      <c r="ZD19" s="157">
        <v>191</v>
      </c>
      <c r="ZE19" s="157">
        <v>4</v>
      </c>
      <c r="ZF19" s="158">
        <v>0.04</v>
      </c>
      <c r="ZG19" s="158" t="str">
        <f t="shared" si="126"/>
        <v>OK</v>
      </c>
      <c r="ZI19" s="157" t="s">
        <v>34</v>
      </c>
      <c r="ZJ19" s="157">
        <v>203</v>
      </c>
      <c r="ZK19" s="157">
        <v>8</v>
      </c>
      <c r="ZL19" s="157">
        <v>191</v>
      </c>
      <c r="ZM19" s="157">
        <v>4</v>
      </c>
      <c r="ZN19" s="158">
        <v>0.04</v>
      </c>
      <c r="ZO19" s="158" t="str">
        <f t="shared" si="111"/>
        <v>OK</v>
      </c>
      <c r="ZQ19" s="157" t="s">
        <v>34</v>
      </c>
      <c r="ZR19" s="157">
        <v>203</v>
      </c>
      <c r="ZS19" s="157">
        <v>8</v>
      </c>
      <c r="ZT19" s="157">
        <v>191</v>
      </c>
      <c r="ZU19" s="157">
        <v>4</v>
      </c>
      <c r="ZV19" s="158">
        <v>0.04</v>
      </c>
      <c r="ZW19" s="158" t="str">
        <f t="shared" si="127"/>
        <v>OK</v>
      </c>
      <c r="ZY19" s="157" t="s">
        <v>34</v>
      </c>
      <c r="ZZ19" s="157">
        <v>203</v>
      </c>
      <c r="AAA19" s="157">
        <v>8</v>
      </c>
      <c r="AAB19" s="157">
        <v>191</v>
      </c>
      <c r="AAC19" s="157">
        <v>4</v>
      </c>
      <c r="AAD19" s="158">
        <v>0.04</v>
      </c>
      <c r="AAE19" s="158" t="str">
        <f t="shared" si="113"/>
        <v>OK</v>
      </c>
      <c r="AAG19" s="157" t="s">
        <v>34</v>
      </c>
      <c r="AAH19" s="157">
        <v>203</v>
      </c>
      <c r="AAI19" s="157">
        <v>8</v>
      </c>
      <c r="AAJ19" s="157">
        <v>191</v>
      </c>
      <c r="AAK19" s="157">
        <v>4</v>
      </c>
      <c r="AAL19" s="158">
        <v>0.04</v>
      </c>
      <c r="AAM19" s="158" t="str">
        <f t="shared" si="128"/>
        <v>OK</v>
      </c>
      <c r="AAO19" s="157" t="s">
        <v>34</v>
      </c>
      <c r="AAP19" s="157">
        <v>203</v>
      </c>
      <c r="AAQ19" s="157">
        <v>8</v>
      </c>
      <c r="AAR19" s="157">
        <v>191</v>
      </c>
      <c r="AAS19" s="157">
        <v>4</v>
      </c>
      <c r="AAT19" s="158">
        <v>0.04</v>
      </c>
      <c r="AAU19" s="158" t="str">
        <f t="shared" si="115"/>
        <v>OK</v>
      </c>
    </row>
    <row r="20" spans="1:723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3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4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5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6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7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8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9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10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11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2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3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4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5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6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7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8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9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20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21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2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3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4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5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22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6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7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16"/>
        <v>0.4375</v>
      </c>
      <c r="ID20" s="4">
        <f t="shared" si="28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9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30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31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2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3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4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5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18"/>
        <v>0.4375</v>
      </c>
      <c r="KP20" s="4">
        <f t="shared" si="36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7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8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19"/>
        <v>0.4375</v>
      </c>
      <c r="LV20" s="4">
        <f t="shared" si="39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20"/>
        <v>0.4375</v>
      </c>
      <c r="MD20" s="158">
        <f t="shared" si="40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41"/>
        <v>0.4375</v>
      </c>
      <c r="ML20" s="158">
        <f t="shared" si="42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3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4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5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6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7"/>
        <v>0.4375</v>
      </c>
      <c r="OU20" s="158">
        <f t="shared" si="48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21"/>
        <v>0.4375</v>
      </c>
      <c r="PC20" s="158">
        <f t="shared" si="49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50"/>
        <v>0.4375</v>
      </c>
      <c r="PK20" s="158">
        <f t="shared" si="51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2"/>
        <v>0.4375</v>
      </c>
      <c r="PS20" s="158">
        <f t="shared" si="53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4"/>
        <v>0.4375</v>
      </c>
      <c r="QA20" s="158">
        <f t="shared" si="55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6"/>
        <v>0.4375</v>
      </c>
      <c r="QI20" s="158">
        <f t="shared" si="57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8"/>
        <v>0.4375</v>
      </c>
      <c r="QQ20" s="158">
        <f t="shared" si="59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60"/>
        <v>0.4375</v>
      </c>
      <c r="QY20" s="158">
        <f t="shared" si="61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2"/>
        <v>0.4375</v>
      </c>
      <c r="RG20" s="158">
        <f t="shared" si="63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4"/>
        <v>0.4375</v>
      </c>
      <c r="RO20" s="158">
        <f t="shared" si="65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6"/>
        <v>0.4375</v>
      </c>
      <c r="RW20" s="158">
        <f t="shared" si="67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8"/>
        <v>0.4375</v>
      </c>
      <c r="SE20" s="158">
        <f t="shared" si="69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70"/>
        <v>0.4375</v>
      </c>
      <c r="SM20" s="158">
        <f t="shared" si="71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2"/>
        <v>0.4375</v>
      </c>
      <c r="SU20" s="158">
        <f t="shared" si="73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4"/>
        <v>0.4375</v>
      </c>
      <c r="TC20" s="158">
        <f t="shared" si="75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6"/>
        <v>0.4375</v>
      </c>
      <c r="TK20" s="158">
        <f t="shared" si="77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8"/>
        <v>0.4375</v>
      </c>
      <c r="TS20" s="158">
        <f t="shared" si="79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80"/>
        <v>0.4375</v>
      </c>
      <c r="UA20" s="158">
        <f t="shared" si="81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2"/>
        <v>0.4375</v>
      </c>
      <c r="UI20" s="158">
        <f t="shared" si="83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4"/>
        <v>0.4375</v>
      </c>
      <c r="UQ20" s="158">
        <f t="shared" si="85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6"/>
        <v>0.4375</v>
      </c>
      <c r="UY20" s="158">
        <f t="shared" si="87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8"/>
        <v>0.4375</v>
      </c>
      <c r="VG20" s="158">
        <f t="shared" si="89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90"/>
        <v>0.4375</v>
      </c>
      <c r="VO20" s="158">
        <f t="shared" si="91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2"/>
        <v>0.4375</v>
      </c>
      <c r="VW20" s="158">
        <f t="shared" si="93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4"/>
        <v>0.4375</v>
      </c>
      <c r="WE20" s="158">
        <f t="shared" si="95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6"/>
        <v>0.4375</v>
      </c>
      <c r="WM20" s="158">
        <f t="shared" si="97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8"/>
        <v>0.4375</v>
      </c>
      <c r="WU20" s="158">
        <f t="shared" si="99"/>
        <v>0</v>
      </c>
      <c r="WV20" s="17" t="s">
        <v>119</v>
      </c>
      <c r="WW20" s="157" t="s">
        <v>35</v>
      </c>
      <c r="WX20" s="157">
        <v>48</v>
      </c>
      <c r="WY20" s="157">
        <v>21</v>
      </c>
      <c r="WZ20" s="157">
        <v>20</v>
      </c>
      <c r="XA20" s="157">
        <v>7</v>
      </c>
      <c r="XB20" s="158">
        <f t="shared" si="100"/>
        <v>0.4375</v>
      </c>
      <c r="XC20" s="158" t="str">
        <f t="shared" si="101"/>
        <v>Fail:0</v>
      </c>
      <c r="XE20" s="157" t="s">
        <v>35</v>
      </c>
      <c r="XF20" s="157">
        <v>48</v>
      </c>
      <c r="XG20" s="157">
        <v>21</v>
      </c>
      <c r="XH20" s="157">
        <v>20</v>
      </c>
      <c r="XI20" s="157">
        <v>7</v>
      </c>
      <c r="XJ20" s="158">
        <f t="shared" si="102"/>
        <v>0.4375</v>
      </c>
      <c r="XK20" s="158" t="str">
        <f t="shared" si="123"/>
        <v>OK</v>
      </c>
      <c r="XM20" s="157" t="s">
        <v>35</v>
      </c>
      <c r="XN20" s="157">
        <v>48</v>
      </c>
      <c r="XO20" s="157">
        <v>21</v>
      </c>
      <c r="XP20" s="157">
        <v>20</v>
      </c>
      <c r="XQ20" s="157">
        <v>7</v>
      </c>
      <c r="XR20" s="158">
        <f t="shared" si="103"/>
        <v>0.4375</v>
      </c>
      <c r="XS20" s="158" t="str">
        <f t="shared" si="124"/>
        <v>OK</v>
      </c>
      <c r="XU20" s="157" t="s">
        <v>35</v>
      </c>
      <c r="XV20" s="157">
        <v>48</v>
      </c>
      <c r="XW20" s="157">
        <v>21</v>
      </c>
      <c r="XX20" s="157">
        <v>20</v>
      </c>
      <c r="XY20" s="157">
        <v>7</v>
      </c>
      <c r="XZ20" s="158">
        <f t="shared" si="104"/>
        <v>0.4375</v>
      </c>
      <c r="YA20" s="158" t="str">
        <f t="shared" si="105"/>
        <v>OK</v>
      </c>
      <c r="YC20" s="157" t="s">
        <v>35</v>
      </c>
      <c r="YD20" s="157">
        <v>48</v>
      </c>
      <c r="YE20" s="157">
        <v>21</v>
      </c>
      <c r="YF20" s="157">
        <v>20</v>
      </c>
      <c r="YG20" s="157">
        <v>7</v>
      </c>
      <c r="YH20" s="158">
        <f t="shared" si="106"/>
        <v>0.4375</v>
      </c>
      <c r="YI20" s="158" t="str">
        <f t="shared" si="107"/>
        <v>OK</v>
      </c>
      <c r="YK20" s="157" t="s">
        <v>35</v>
      </c>
      <c r="YL20" s="157">
        <v>48</v>
      </c>
      <c r="YM20" s="157">
        <v>21</v>
      </c>
      <c r="YN20" s="157">
        <v>20</v>
      </c>
      <c r="YO20" s="157">
        <v>7</v>
      </c>
      <c r="YP20" s="158">
        <v>0.44</v>
      </c>
      <c r="YQ20" s="158" t="str">
        <f t="shared" si="125"/>
        <v>OK</v>
      </c>
      <c r="YS20" s="157" t="s">
        <v>35</v>
      </c>
      <c r="YT20" s="157">
        <v>48</v>
      </c>
      <c r="YU20" s="157">
        <v>21</v>
      </c>
      <c r="YV20" s="157">
        <v>20</v>
      </c>
      <c r="YW20" s="157">
        <v>7</v>
      </c>
      <c r="YX20" s="158">
        <v>0.44</v>
      </c>
      <c r="YY20" s="158" t="str">
        <f t="shared" si="109"/>
        <v>OK</v>
      </c>
      <c r="ZA20" s="157" t="s">
        <v>35</v>
      </c>
      <c r="ZB20" s="157">
        <v>48</v>
      </c>
      <c r="ZC20" s="157">
        <v>21</v>
      </c>
      <c r="ZD20" s="157">
        <v>20</v>
      </c>
      <c r="ZE20" s="157">
        <v>7</v>
      </c>
      <c r="ZF20" s="158">
        <v>0.44</v>
      </c>
      <c r="ZG20" s="158" t="str">
        <f t="shared" si="126"/>
        <v>OK</v>
      </c>
      <c r="ZI20" s="157" t="s">
        <v>35</v>
      </c>
      <c r="ZJ20" s="157">
        <v>48</v>
      </c>
      <c r="ZK20" s="157">
        <v>21</v>
      </c>
      <c r="ZL20" s="157">
        <v>20</v>
      </c>
      <c r="ZM20" s="157">
        <v>7</v>
      </c>
      <c r="ZN20" s="158">
        <v>0.44</v>
      </c>
      <c r="ZO20" s="158" t="str">
        <f t="shared" si="111"/>
        <v>OK</v>
      </c>
      <c r="ZQ20" s="157" t="s">
        <v>35</v>
      </c>
      <c r="ZR20" s="157">
        <v>48</v>
      </c>
      <c r="ZS20" s="157">
        <v>21</v>
      </c>
      <c r="ZT20" s="157">
        <v>20</v>
      </c>
      <c r="ZU20" s="157">
        <v>7</v>
      </c>
      <c r="ZV20" s="158">
        <v>0.44</v>
      </c>
      <c r="ZW20" s="158" t="str">
        <f t="shared" si="127"/>
        <v>OK</v>
      </c>
      <c r="ZY20" s="157" t="s">
        <v>35</v>
      </c>
      <c r="ZZ20" s="157">
        <v>48</v>
      </c>
      <c r="AAA20" s="157">
        <v>21</v>
      </c>
      <c r="AAB20" s="157">
        <v>20</v>
      </c>
      <c r="AAC20" s="157">
        <v>7</v>
      </c>
      <c r="AAD20" s="158">
        <v>0.44</v>
      </c>
      <c r="AAE20" s="158" t="str">
        <f t="shared" si="113"/>
        <v>OK</v>
      </c>
      <c r="AAG20" s="157" t="s">
        <v>35</v>
      </c>
      <c r="AAH20" s="157">
        <v>48</v>
      </c>
      <c r="AAI20" s="157">
        <v>21</v>
      </c>
      <c r="AAJ20" s="157">
        <v>21</v>
      </c>
      <c r="AAK20" s="157">
        <v>6</v>
      </c>
      <c r="AAL20" s="158">
        <v>0.44</v>
      </c>
      <c r="AAM20" s="158" t="str">
        <f t="shared" si="128"/>
        <v>Fail:0%</v>
      </c>
      <c r="AAO20" s="157" t="s">
        <v>35</v>
      </c>
      <c r="AAP20" s="157">
        <v>48</v>
      </c>
      <c r="AAQ20" s="157">
        <v>21</v>
      </c>
      <c r="AAR20" s="157">
        <v>21</v>
      </c>
      <c r="AAS20" s="157">
        <v>6</v>
      </c>
      <c r="AAT20" s="158">
        <v>0.44</v>
      </c>
      <c r="AAU20" s="158" t="str">
        <f t="shared" si="115"/>
        <v>Fail:0%</v>
      </c>
    </row>
    <row r="21" spans="1:723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3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4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5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6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7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8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9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0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1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2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3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4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5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6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7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8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9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20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21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2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3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4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5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22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6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7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16"/>
        <v>1</v>
      </c>
      <c r="ID21" s="4">
        <f t="shared" si="28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17"/>
        <v>1</v>
      </c>
      <c r="IL21" s="4">
        <f t="shared" si="29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30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31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2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3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4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5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6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7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8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19"/>
        <v>0.92</v>
      </c>
      <c r="LV21" s="4">
        <f t="shared" si="39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20"/>
        <v>0.92</v>
      </c>
      <c r="MD21" s="158">
        <f t="shared" si="40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41"/>
        <v>0.92</v>
      </c>
      <c r="ML21" s="158">
        <f t="shared" si="42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3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4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5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6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7"/>
        <v>0.88</v>
      </c>
      <c r="OU21" s="158">
        <f t="shared" si="48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21"/>
        <v>0.88</v>
      </c>
      <c r="PC21" s="158">
        <f t="shared" si="49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50"/>
        <v>0.88</v>
      </c>
      <c r="PK21" s="158">
        <f t="shared" si="51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2"/>
        <v>0.88</v>
      </c>
      <c r="PS21" s="158">
        <f t="shared" si="53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4"/>
        <v>0.88</v>
      </c>
      <c r="QA21" s="158">
        <f t="shared" si="55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6"/>
        <v>0.88</v>
      </c>
      <c r="QI21" s="158">
        <f t="shared" si="57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8"/>
        <v>0.88</v>
      </c>
      <c r="QQ21" s="158">
        <f t="shared" si="59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60"/>
        <v>0.88</v>
      </c>
      <c r="QY21" s="158">
        <f t="shared" si="61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2"/>
        <v>0.88</v>
      </c>
      <c r="RG21" s="158">
        <f t="shared" si="63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4"/>
        <v>0.88</v>
      </c>
      <c r="RO21" s="158">
        <f t="shared" si="65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6"/>
        <v>0.88</v>
      </c>
      <c r="RW21" s="158">
        <f t="shared" si="67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8"/>
        <v>0.88</v>
      </c>
      <c r="SE21" s="158">
        <f t="shared" si="69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70"/>
        <v>0.88</v>
      </c>
      <c r="SM21" s="158">
        <f t="shared" si="71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2"/>
        <v>0.88</v>
      </c>
      <c r="SU21" s="158">
        <f t="shared" si="73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4"/>
        <v>0.88</v>
      </c>
      <c r="TC21" s="158">
        <f t="shared" si="75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6"/>
        <v>0.88</v>
      </c>
      <c r="TK21" s="158">
        <f t="shared" si="77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8"/>
        <v>0.88</v>
      </c>
      <c r="TS21" s="158">
        <f t="shared" si="79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80"/>
        <v>0.88</v>
      </c>
      <c r="UA21" s="158">
        <f t="shared" si="81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2"/>
        <v>0.88</v>
      </c>
      <c r="UI21" s="158">
        <f t="shared" si="83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4"/>
        <v>0.88</v>
      </c>
      <c r="UQ21" s="158">
        <f t="shared" si="85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6"/>
        <v>0.88</v>
      </c>
      <c r="UY21" s="158">
        <f t="shared" si="87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8"/>
        <v>0.88</v>
      </c>
      <c r="VG21" s="158">
        <f t="shared" si="89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90"/>
        <v>0.88</v>
      </c>
      <c r="VO21" s="158">
        <f t="shared" si="91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2"/>
        <v>0.88</v>
      </c>
      <c r="VW21" s="158">
        <f t="shared" si="93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4"/>
        <v>0.88</v>
      </c>
      <c r="WE21" s="158">
        <f t="shared" si="95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6"/>
        <v>0.88</v>
      </c>
      <c r="WM21" s="158">
        <f t="shared" si="97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8"/>
        <v>0.88</v>
      </c>
      <c r="WU21" s="158">
        <f t="shared" si="99"/>
        <v>0</v>
      </c>
      <c r="WW21" s="161" t="s">
        <v>36</v>
      </c>
      <c r="WX21" s="157">
        <v>25</v>
      </c>
      <c r="WY21" s="157">
        <v>22</v>
      </c>
      <c r="WZ21" s="157">
        <v>3</v>
      </c>
      <c r="XA21" s="157">
        <v>0</v>
      </c>
      <c r="XB21" s="158">
        <f t="shared" si="100"/>
        <v>0.88</v>
      </c>
      <c r="XC21" s="158" t="str">
        <f t="shared" si="101"/>
        <v>OK</v>
      </c>
      <c r="XD21" s="157"/>
      <c r="XE21" s="161" t="s">
        <v>36</v>
      </c>
      <c r="XF21" s="157">
        <f>67-42</f>
        <v>25</v>
      </c>
      <c r="XG21" s="157">
        <v>22</v>
      </c>
      <c r="XH21" s="157">
        <v>3</v>
      </c>
      <c r="XI21" s="157">
        <f>42-42</f>
        <v>0</v>
      </c>
      <c r="XJ21" s="158">
        <f t="shared" si="102"/>
        <v>0.88</v>
      </c>
      <c r="XK21" s="158" t="str">
        <f t="shared" si="123"/>
        <v>OK</v>
      </c>
      <c r="XM21" s="161" t="s">
        <v>36</v>
      </c>
      <c r="XN21" s="157">
        <f>67</f>
        <v>67</v>
      </c>
      <c r="XO21" s="157">
        <f>22+6</f>
        <v>28</v>
      </c>
      <c r="XP21" s="157">
        <f>3+36</f>
        <v>39</v>
      </c>
      <c r="XQ21" s="157">
        <f>42-42</f>
        <v>0</v>
      </c>
      <c r="XR21" s="158">
        <f t="shared" si="103"/>
        <v>0.41791044776119401</v>
      </c>
      <c r="XS21" s="158" t="str">
        <f t="shared" si="124"/>
        <v>Fail:-46%</v>
      </c>
      <c r="XU21" s="161" t="s">
        <v>36</v>
      </c>
      <c r="XV21" s="157">
        <v>25</v>
      </c>
      <c r="XW21" s="157">
        <v>22</v>
      </c>
      <c r="XX21" s="157">
        <v>3</v>
      </c>
      <c r="XY21" s="157">
        <v>0</v>
      </c>
      <c r="XZ21" s="158">
        <f t="shared" si="104"/>
        <v>0.88</v>
      </c>
      <c r="YA21" s="158" t="str">
        <f t="shared" si="105"/>
        <v>OK</v>
      </c>
      <c r="YC21" s="161" t="s">
        <v>36</v>
      </c>
      <c r="YD21" s="157">
        <v>67</v>
      </c>
      <c r="YE21" s="157">
        <v>28</v>
      </c>
      <c r="YF21" s="157">
        <v>39</v>
      </c>
      <c r="YG21" s="157">
        <v>0</v>
      </c>
      <c r="YH21" s="158">
        <f t="shared" si="106"/>
        <v>0.41791044776119401</v>
      </c>
      <c r="YI21" s="110" t="str">
        <f t="shared" si="107"/>
        <v>OK</v>
      </c>
      <c r="YK21" s="161" t="s">
        <v>36</v>
      </c>
      <c r="YL21" s="157">
        <v>25</v>
      </c>
      <c r="YM21" s="157">
        <v>22</v>
      </c>
      <c r="YN21" s="157">
        <v>3</v>
      </c>
      <c r="YO21" s="157">
        <v>0</v>
      </c>
      <c r="YP21" s="158">
        <v>0.88</v>
      </c>
      <c r="YQ21" s="158" t="str">
        <f t="shared" si="125"/>
        <v>OK</v>
      </c>
      <c r="YS21" s="161" t="s">
        <v>36</v>
      </c>
      <c r="YT21" s="157">
        <v>67</v>
      </c>
      <c r="YU21" s="157">
        <v>28</v>
      </c>
      <c r="YV21" s="157">
        <v>39</v>
      </c>
      <c r="YW21" s="157">
        <v>0</v>
      </c>
      <c r="YX21" s="158">
        <v>0.42</v>
      </c>
      <c r="YY21" s="110" t="str">
        <f t="shared" si="109"/>
        <v>OK</v>
      </c>
      <c r="ZA21" s="161" t="s">
        <v>36</v>
      </c>
      <c r="ZB21" s="157">
        <v>25</v>
      </c>
      <c r="ZC21" s="157">
        <v>22</v>
      </c>
      <c r="ZD21" s="157">
        <v>3</v>
      </c>
      <c r="ZE21" s="157">
        <v>0</v>
      </c>
      <c r="ZF21" s="158">
        <v>0.88</v>
      </c>
      <c r="ZG21" s="158" t="str">
        <f t="shared" si="126"/>
        <v>OK</v>
      </c>
      <c r="ZI21" s="161" t="s">
        <v>36</v>
      </c>
      <c r="ZJ21" s="157">
        <v>67</v>
      </c>
      <c r="ZK21" s="157">
        <v>28</v>
      </c>
      <c r="ZL21" s="157">
        <v>39</v>
      </c>
      <c r="ZM21" s="157">
        <v>0</v>
      </c>
      <c r="ZN21" s="158">
        <v>0.42</v>
      </c>
      <c r="ZO21" s="110" t="str">
        <f t="shared" si="111"/>
        <v>OK</v>
      </c>
      <c r="ZQ21" s="161" t="s">
        <v>36</v>
      </c>
      <c r="ZR21" s="157">
        <v>25</v>
      </c>
      <c r="ZS21" s="157">
        <v>22</v>
      </c>
      <c r="ZT21" s="157">
        <v>3</v>
      </c>
      <c r="ZU21" s="157">
        <v>0</v>
      </c>
      <c r="ZV21" s="158">
        <v>0.88</v>
      </c>
      <c r="ZW21" s="158" t="str">
        <f t="shared" si="127"/>
        <v>OK</v>
      </c>
      <c r="ZY21" s="161" t="s">
        <v>36</v>
      </c>
      <c r="ZZ21" s="157">
        <v>67</v>
      </c>
      <c r="AAA21" s="157">
        <v>28</v>
      </c>
      <c r="AAB21" s="157">
        <v>39</v>
      </c>
      <c r="AAC21" s="157">
        <v>0</v>
      </c>
      <c r="AAD21" s="158">
        <v>0.42</v>
      </c>
      <c r="AAE21" s="110" t="str">
        <f t="shared" si="113"/>
        <v>OK</v>
      </c>
      <c r="AAG21" s="161" t="s">
        <v>36</v>
      </c>
      <c r="AAH21" s="157">
        <v>25</v>
      </c>
      <c r="AAI21" s="157">
        <v>22</v>
      </c>
      <c r="AAJ21" s="157">
        <v>3</v>
      </c>
      <c r="AAK21" s="157">
        <v>0</v>
      </c>
      <c r="AAL21" s="158">
        <v>0.88</v>
      </c>
      <c r="AAM21" s="158" t="str">
        <f t="shared" si="128"/>
        <v>OK</v>
      </c>
      <c r="AAO21" s="161" t="s">
        <v>36</v>
      </c>
      <c r="AAP21" s="157">
        <v>67</v>
      </c>
      <c r="AAQ21" s="157">
        <v>28</v>
      </c>
      <c r="AAR21" s="157">
        <v>39</v>
      </c>
      <c r="AAS21" s="157">
        <v>0</v>
      </c>
      <c r="AAT21" s="158">
        <v>0.42</v>
      </c>
      <c r="AAU21" s="110" t="str">
        <f t="shared" si="115"/>
        <v>OK</v>
      </c>
    </row>
    <row r="22" spans="1:723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3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4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5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6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7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8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9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0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1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2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3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4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5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6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7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8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9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20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21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2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3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4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5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22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6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16"/>
        <v>1</v>
      </c>
      <c r="ID22" s="4">
        <f t="shared" si="28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17"/>
        <v>1</v>
      </c>
      <c r="IL22" s="4">
        <f t="shared" si="29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30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31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2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3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4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5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6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7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8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9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20"/>
        <v>1</v>
      </c>
      <c r="MD22" s="158">
        <f t="shared" si="40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41"/>
        <v>1</v>
      </c>
      <c r="ML22" s="158">
        <f t="shared" si="42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3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4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5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6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7"/>
        <v>1</v>
      </c>
      <c r="OU22" s="158">
        <f t="shared" si="48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21"/>
        <v>1</v>
      </c>
      <c r="PC22" s="158">
        <f t="shared" si="49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50"/>
        <v>1</v>
      </c>
      <c r="PK22" s="158">
        <f t="shared" si="51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2"/>
        <v>1</v>
      </c>
      <c r="PS22" s="158">
        <f t="shared" si="53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4"/>
        <v>1</v>
      </c>
      <c r="QA22" s="158">
        <f t="shared" si="55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6"/>
        <v>1</v>
      </c>
      <c r="QI22" s="158">
        <f t="shared" si="57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8"/>
        <v>1</v>
      </c>
      <c r="QQ22" s="158">
        <f t="shared" si="59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60"/>
        <v>1</v>
      </c>
      <c r="QY22" s="158">
        <f t="shared" si="61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2"/>
        <v>1</v>
      </c>
      <c r="RG22" s="158">
        <f t="shared" si="63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4"/>
        <v>1</v>
      </c>
      <c r="RO22" s="158">
        <f t="shared" si="65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6"/>
        <v>1</v>
      </c>
      <c r="RW22" s="158">
        <f t="shared" si="67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8"/>
        <v>1</v>
      </c>
      <c r="SE22" s="158">
        <f t="shared" si="69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70"/>
        <v>1</v>
      </c>
      <c r="SM22" s="158">
        <f t="shared" si="71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2"/>
        <v>1</v>
      </c>
      <c r="SU22" s="158">
        <f t="shared" si="73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4"/>
        <v>1</v>
      </c>
      <c r="TC22" s="158">
        <f t="shared" si="75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6"/>
        <v>1</v>
      </c>
      <c r="TK22" s="158">
        <f t="shared" si="77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8"/>
        <v>1</v>
      </c>
      <c r="TS22" s="158">
        <f t="shared" si="79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80"/>
        <v>1</v>
      </c>
      <c r="UA22" s="158">
        <f t="shared" si="81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2"/>
        <v>1</v>
      </c>
      <c r="UI22" s="158">
        <f t="shared" si="83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4"/>
        <v>1</v>
      </c>
      <c r="UQ22" s="158">
        <f t="shared" si="85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6"/>
        <v>1</v>
      </c>
      <c r="UY22" s="158">
        <f t="shared" si="87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8"/>
        <v>1</v>
      </c>
      <c r="VG22" s="158">
        <f t="shared" si="89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90"/>
        <v>1</v>
      </c>
      <c r="VO22" s="158">
        <f t="shared" si="91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2"/>
        <v>1</v>
      </c>
      <c r="VW22" s="158">
        <f t="shared" si="93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4"/>
        <v>1</v>
      </c>
      <c r="WE22" s="158">
        <f t="shared" si="95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6"/>
        <v>1</v>
      </c>
      <c r="WM22" s="158">
        <f t="shared" si="97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8"/>
        <v>1</v>
      </c>
      <c r="WU22" s="158">
        <f t="shared" si="99"/>
        <v>0</v>
      </c>
      <c r="WW22" s="163" t="s">
        <v>37</v>
      </c>
      <c r="WX22" s="157">
        <v>11</v>
      </c>
      <c r="WY22" s="157">
        <v>11</v>
      </c>
      <c r="WZ22" s="157">
        <v>0</v>
      </c>
      <c r="XA22" s="157">
        <v>0</v>
      </c>
      <c r="XB22" s="158">
        <f t="shared" si="100"/>
        <v>1</v>
      </c>
      <c r="XC22" s="158" t="str">
        <f t="shared" si="101"/>
        <v>OK</v>
      </c>
      <c r="XD22" s="157"/>
      <c r="XE22" s="163" t="s">
        <v>37</v>
      </c>
      <c r="XF22" s="157">
        <f>81-70</f>
        <v>11</v>
      </c>
      <c r="XG22" s="157">
        <v>11</v>
      </c>
      <c r="XH22" s="157">
        <v>0</v>
      </c>
      <c r="XI22" s="157">
        <f>70-70</f>
        <v>0</v>
      </c>
      <c r="XJ22" s="158">
        <f t="shared" si="102"/>
        <v>1</v>
      </c>
      <c r="XK22" s="158" t="str">
        <f t="shared" si="123"/>
        <v>OK</v>
      </c>
      <c r="XM22" s="163" t="s">
        <v>37</v>
      </c>
      <c r="XN22" s="157">
        <f>81</f>
        <v>81</v>
      </c>
      <c r="XO22" s="157">
        <f>11+59</f>
        <v>70</v>
      </c>
      <c r="XP22" s="157">
        <f>0+11</f>
        <v>11</v>
      </c>
      <c r="XQ22" s="157">
        <f>70-70</f>
        <v>0</v>
      </c>
      <c r="XR22" s="158">
        <f t="shared" si="103"/>
        <v>0.86419753086419748</v>
      </c>
      <c r="XS22" s="158" t="str">
        <f t="shared" si="124"/>
        <v>Fail:-14%</v>
      </c>
      <c r="XU22" s="163" t="s">
        <v>37</v>
      </c>
      <c r="XV22" s="157">
        <v>11</v>
      </c>
      <c r="XW22" s="157">
        <v>11</v>
      </c>
      <c r="XX22" s="157">
        <v>0</v>
      </c>
      <c r="XY22" s="157">
        <v>0</v>
      </c>
      <c r="XZ22" s="158">
        <f t="shared" si="104"/>
        <v>1</v>
      </c>
      <c r="YA22" s="158" t="str">
        <f t="shared" si="105"/>
        <v>OK</v>
      </c>
      <c r="YC22" s="163" t="s">
        <v>37</v>
      </c>
      <c r="YD22" s="157">
        <v>81</v>
      </c>
      <c r="YE22" s="157">
        <v>70</v>
      </c>
      <c r="YF22" s="157">
        <v>11</v>
      </c>
      <c r="YG22" s="157">
        <v>0</v>
      </c>
      <c r="YH22" s="158">
        <f t="shared" si="106"/>
        <v>0.86419753086419748</v>
      </c>
      <c r="YI22" s="110" t="str">
        <f t="shared" si="107"/>
        <v>OK</v>
      </c>
      <c r="YK22" s="163" t="s">
        <v>37</v>
      </c>
      <c r="YL22" s="157">
        <v>11</v>
      </c>
      <c r="YM22" s="157">
        <v>11</v>
      </c>
      <c r="YN22" s="157">
        <v>0</v>
      </c>
      <c r="YO22" s="157">
        <v>0</v>
      </c>
      <c r="YP22" s="158">
        <v>1</v>
      </c>
      <c r="YQ22" s="158" t="str">
        <f t="shared" si="125"/>
        <v>OK</v>
      </c>
      <c r="YS22" s="163" t="s">
        <v>37</v>
      </c>
      <c r="YT22" s="157">
        <v>81</v>
      </c>
      <c r="YU22" s="157">
        <v>70</v>
      </c>
      <c r="YV22" s="157">
        <v>11</v>
      </c>
      <c r="YW22" s="157">
        <v>0</v>
      </c>
      <c r="YX22" s="158">
        <v>0.86</v>
      </c>
      <c r="YY22" s="110" t="str">
        <f t="shared" si="109"/>
        <v>OK</v>
      </c>
      <c r="ZA22" s="163" t="s">
        <v>37</v>
      </c>
      <c r="ZB22" s="157">
        <v>11</v>
      </c>
      <c r="ZC22" s="157">
        <v>11</v>
      </c>
      <c r="ZD22" s="157">
        <v>0</v>
      </c>
      <c r="ZE22" s="157">
        <v>0</v>
      </c>
      <c r="ZF22" s="158">
        <v>1</v>
      </c>
      <c r="ZG22" s="158" t="str">
        <f t="shared" si="126"/>
        <v>OK</v>
      </c>
      <c r="ZI22" s="163" t="s">
        <v>37</v>
      </c>
      <c r="ZJ22" s="157">
        <v>81</v>
      </c>
      <c r="ZK22" s="157">
        <v>70</v>
      </c>
      <c r="ZL22" s="157">
        <v>11</v>
      </c>
      <c r="ZM22" s="157">
        <v>0</v>
      </c>
      <c r="ZN22" s="158">
        <v>0.86</v>
      </c>
      <c r="ZO22" s="110" t="str">
        <f t="shared" si="111"/>
        <v>OK</v>
      </c>
      <c r="ZQ22" s="163" t="s">
        <v>37</v>
      </c>
      <c r="ZR22" s="157">
        <v>11</v>
      </c>
      <c r="ZS22" s="157">
        <v>11</v>
      </c>
      <c r="ZT22" s="157">
        <v>0</v>
      </c>
      <c r="ZU22" s="157">
        <v>0</v>
      </c>
      <c r="ZV22" s="158">
        <v>1</v>
      </c>
      <c r="ZW22" s="158" t="str">
        <f t="shared" si="127"/>
        <v>OK</v>
      </c>
      <c r="ZY22" s="163" t="s">
        <v>37</v>
      </c>
      <c r="ZZ22" s="157">
        <v>81</v>
      </c>
      <c r="AAA22" s="157">
        <v>70</v>
      </c>
      <c r="AAB22" s="157">
        <v>11</v>
      </c>
      <c r="AAC22" s="157">
        <v>0</v>
      </c>
      <c r="AAD22" s="158">
        <v>0.86</v>
      </c>
      <c r="AAE22" s="110" t="str">
        <f t="shared" si="113"/>
        <v>OK</v>
      </c>
      <c r="AAG22" s="163" t="s">
        <v>37</v>
      </c>
      <c r="AAH22" s="157">
        <v>11</v>
      </c>
      <c r="AAI22" s="157">
        <v>11</v>
      </c>
      <c r="AAJ22" s="157">
        <v>0</v>
      </c>
      <c r="AAK22" s="157">
        <v>0</v>
      </c>
      <c r="AAL22" s="158">
        <v>1</v>
      </c>
      <c r="AAM22" s="158" t="str">
        <f t="shared" si="128"/>
        <v>OK</v>
      </c>
      <c r="AAO22" s="163" t="s">
        <v>37</v>
      </c>
      <c r="AAP22" s="157">
        <v>81</v>
      </c>
      <c r="AAQ22" s="157">
        <v>70</v>
      </c>
      <c r="AAR22" s="157">
        <v>11</v>
      </c>
      <c r="AAS22" s="157">
        <v>0</v>
      </c>
      <c r="AAT22" s="158">
        <v>0.86</v>
      </c>
      <c r="AAU22" s="110" t="str">
        <f t="shared" si="115"/>
        <v>OK</v>
      </c>
    </row>
    <row r="23" spans="1:723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3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4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5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6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7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8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9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0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1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2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3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4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5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6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7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8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9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20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21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2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3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4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5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22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16"/>
        <v>0.99319727891156462</v>
      </c>
      <c r="ID23" s="4">
        <f t="shared" si="28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17"/>
        <v>0.99319727891156462</v>
      </c>
      <c r="IL23" s="4">
        <f t="shared" si="29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30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31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2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3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4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5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18"/>
        <v>0.99319727891156462</v>
      </c>
      <c r="KP23" s="4">
        <f t="shared" si="36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7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8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19"/>
        <v>0.99319727891156462</v>
      </c>
      <c r="LV23" s="4">
        <f t="shared" si="39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20"/>
        <v>0.99319727891156462</v>
      </c>
      <c r="MD23" s="158">
        <f t="shared" si="40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41"/>
        <v>0.99319727891156462</v>
      </c>
      <c r="ML23" s="158">
        <f t="shared" si="42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3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4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5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6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7"/>
        <v>0.99319727891156462</v>
      </c>
      <c r="OU23" s="158">
        <f t="shared" si="48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21"/>
        <v>0.99319727891156462</v>
      </c>
      <c r="PC23" s="158">
        <f t="shared" si="49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50"/>
        <v>0.99319727891156462</v>
      </c>
      <c r="PK23" s="158">
        <f t="shared" si="51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2"/>
        <v>0.99319727891156462</v>
      </c>
      <c r="PS23" s="158">
        <f t="shared" si="53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4"/>
        <v>0.99319727891156462</v>
      </c>
      <c r="QA23" s="158">
        <f t="shared" si="55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6"/>
        <v>0.99319727891156462</v>
      </c>
      <c r="QI23" s="158">
        <f t="shared" si="57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8"/>
        <v>0.99319727891156462</v>
      </c>
      <c r="QQ23" s="158">
        <f t="shared" si="59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60"/>
        <v>0.99319727891156462</v>
      </c>
      <c r="QY23" s="158">
        <f t="shared" si="61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2"/>
        <v>0.99319727891156462</v>
      </c>
      <c r="RG23" s="158">
        <f t="shared" si="63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4"/>
        <v>0.99319727891156462</v>
      </c>
      <c r="RO23" s="158">
        <f t="shared" si="65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6"/>
        <v>0.99319727891156462</v>
      </c>
      <c r="RW23" s="158">
        <f t="shared" si="67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8"/>
        <v>0.99319727891156462</v>
      </c>
      <c r="SE23" s="158">
        <f t="shared" si="69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70"/>
        <v>0.99319727891156462</v>
      </c>
      <c r="SM23" s="158">
        <f t="shared" si="71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2"/>
        <v>0.99319727891156462</v>
      </c>
      <c r="SU23" s="158">
        <f t="shared" si="73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4"/>
        <v>0.99319727891156462</v>
      </c>
      <c r="TC23" s="158">
        <f t="shared" si="75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6"/>
        <v>0.99319727891156462</v>
      </c>
      <c r="TK23" s="158">
        <f t="shared" si="77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8"/>
        <v>0.99319727891156462</v>
      </c>
      <c r="TS23" s="158">
        <f t="shared" si="79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80"/>
        <v>0.99319727891156462</v>
      </c>
      <c r="UA23" s="158">
        <f t="shared" si="81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2"/>
        <v>0.99319727891156462</v>
      </c>
      <c r="UI23" s="158">
        <f t="shared" si="83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4"/>
        <v>0.99319727891156462</v>
      </c>
      <c r="UQ23" s="158">
        <f t="shared" si="85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6"/>
        <v>0.99319727891156462</v>
      </c>
      <c r="UY23" s="158">
        <f t="shared" si="87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8"/>
        <v>0.99319727891156462</v>
      </c>
      <c r="VG23" s="158">
        <f t="shared" si="89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90"/>
        <v>0.99319727891156462</v>
      </c>
      <c r="VO23" s="158">
        <f t="shared" si="91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2"/>
        <v>0.99319727891156462</v>
      </c>
      <c r="VW23" s="158">
        <f t="shared" si="93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4"/>
        <v>0.99319727891156462</v>
      </c>
      <c r="WE23" s="158">
        <f t="shared" si="95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6"/>
        <v>0.99319727891156462</v>
      </c>
      <c r="WM23" s="158">
        <f t="shared" si="97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8"/>
        <v>0.99319727891156462</v>
      </c>
      <c r="WU23" s="158">
        <f t="shared" si="99"/>
        <v>0</v>
      </c>
      <c r="WW23" s="157" t="s">
        <v>38</v>
      </c>
      <c r="WX23" s="157">
        <v>147</v>
      </c>
      <c r="WY23" s="157">
        <v>146</v>
      </c>
      <c r="WZ23" s="157">
        <v>1</v>
      </c>
      <c r="XA23" s="157">
        <v>0</v>
      </c>
      <c r="XB23" s="158">
        <f t="shared" si="100"/>
        <v>0.99319727891156462</v>
      </c>
      <c r="XC23" s="158" t="str">
        <f t="shared" si="101"/>
        <v>OK</v>
      </c>
      <c r="XE23" s="157" t="s">
        <v>38</v>
      </c>
      <c r="XF23" s="157">
        <v>147</v>
      </c>
      <c r="XG23" s="157">
        <v>146</v>
      </c>
      <c r="XH23" s="157">
        <v>1</v>
      </c>
      <c r="XI23" s="157">
        <v>0</v>
      </c>
      <c r="XJ23" s="158">
        <f t="shared" si="102"/>
        <v>0.99319727891156462</v>
      </c>
      <c r="XK23" s="158" t="str">
        <f t="shared" si="123"/>
        <v>OK</v>
      </c>
      <c r="XM23" s="157" t="s">
        <v>38</v>
      </c>
      <c r="XN23" s="157">
        <v>147</v>
      </c>
      <c r="XO23" s="157">
        <v>146</v>
      </c>
      <c r="XP23" s="157">
        <v>1</v>
      </c>
      <c r="XQ23" s="157">
        <v>0</v>
      </c>
      <c r="XR23" s="158">
        <f t="shared" si="103"/>
        <v>0.99319727891156462</v>
      </c>
      <c r="XS23" s="158" t="str">
        <f t="shared" si="124"/>
        <v>OK</v>
      </c>
      <c r="XU23" s="157" t="s">
        <v>38</v>
      </c>
      <c r="XV23" s="157">
        <v>147</v>
      </c>
      <c r="XW23" s="157">
        <v>146</v>
      </c>
      <c r="XX23" s="157">
        <v>1</v>
      </c>
      <c r="XY23" s="157">
        <v>0</v>
      </c>
      <c r="XZ23" s="158">
        <f t="shared" si="104"/>
        <v>0.99319727891156462</v>
      </c>
      <c r="YA23" s="158" t="str">
        <f t="shared" si="105"/>
        <v>OK</v>
      </c>
      <c r="YC23" s="157" t="s">
        <v>38</v>
      </c>
      <c r="YD23" s="157">
        <v>147</v>
      </c>
      <c r="YE23" s="157">
        <v>146</v>
      </c>
      <c r="YF23" s="157">
        <v>1</v>
      </c>
      <c r="YG23" s="157">
        <v>0</v>
      </c>
      <c r="YH23" s="158">
        <f t="shared" si="106"/>
        <v>0.99319727891156462</v>
      </c>
      <c r="YI23" s="158" t="str">
        <f t="shared" si="107"/>
        <v>OK</v>
      </c>
      <c r="YK23" s="157" t="s">
        <v>38</v>
      </c>
      <c r="YL23" s="157">
        <v>147</v>
      </c>
      <c r="YM23" s="157">
        <v>146</v>
      </c>
      <c r="YN23" s="157">
        <v>1</v>
      </c>
      <c r="YO23" s="157">
        <v>0</v>
      </c>
      <c r="YP23" s="158">
        <v>0.99</v>
      </c>
      <c r="YQ23" s="158" t="str">
        <f t="shared" si="125"/>
        <v>OK</v>
      </c>
      <c r="YS23" s="157" t="s">
        <v>38</v>
      </c>
      <c r="YT23" s="157">
        <v>147</v>
      </c>
      <c r="YU23" s="157">
        <v>146</v>
      </c>
      <c r="YV23" s="157">
        <v>1</v>
      </c>
      <c r="YW23" s="157">
        <v>0</v>
      </c>
      <c r="YX23" s="158">
        <v>0.99</v>
      </c>
      <c r="YY23" s="158" t="str">
        <f t="shared" si="109"/>
        <v>OK</v>
      </c>
      <c r="ZA23" s="157" t="s">
        <v>38</v>
      </c>
      <c r="ZB23" s="157">
        <v>147</v>
      </c>
      <c r="ZC23" s="157">
        <v>146</v>
      </c>
      <c r="ZD23" s="157">
        <v>1</v>
      </c>
      <c r="ZE23" s="157">
        <v>0</v>
      </c>
      <c r="ZF23" s="158">
        <v>0.99</v>
      </c>
      <c r="ZG23" s="158" t="str">
        <f t="shared" si="126"/>
        <v>OK</v>
      </c>
      <c r="ZI23" s="157" t="s">
        <v>38</v>
      </c>
      <c r="ZJ23" s="157">
        <v>147</v>
      </c>
      <c r="ZK23" s="157">
        <v>146</v>
      </c>
      <c r="ZL23" s="157">
        <v>1</v>
      </c>
      <c r="ZM23" s="157">
        <v>0</v>
      </c>
      <c r="ZN23" s="158">
        <v>0.99</v>
      </c>
      <c r="ZO23" s="158" t="str">
        <f t="shared" si="111"/>
        <v>OK</v>
      </c>
      <c r="ZQ23" s="157" t="s">
        <v>38</v>
      </c>
      <c r="ZR23" s="157">
        <v>147</v>
      </c>
      <c r="ZS23" s="157">
        <v>146</v>
      </c>
      <c r="ZT23" s="157">
        <v>1</v>
      </c>
      <c r="ZU23" s="157">
        <v>0</v>
      </c>
      <c r="ZV23" s="158">
        <v>0.99</v>
      </c>
      <c r="ZW23" s="158" t="str">
        <f t="shared" si="127"/>
        <v>OK</v>
      </c>
      <c r="ZY23" s="157" t="s">
        <v>38</v>
      </c>
      <c r="ZZ23" s="157">
        <v>147</v>
      </c>
      <c r="AAA23" s="157">
        <v>146</v>
      </c>
      <c r="AAB23" s="157">
        <v>1</v>
      </c>
      <c r="AAC23" s="157">
        <v>0</v>
      </c>
      <c r="AAD23" s="158">
        <v>0.99</v>
      </c>
      <c r="AAE23" s="158" t="str">
        <f t="shared" si="113"/>
        <v>OK</v>
      </c>
      <c r="AAG23" s="157" t="s">
        <v>38</v>
      </c>
      <c r="AAH23" s="157">
        <v>147</v>
      </c>
      <c r="AAI23" s="157">
        <v>146</v>
      </c>
      <c r="AAJ23" s="157">
        <v>1</v>
      </c>
      <c r="AAK23" s="157">
        <v>0</v>
      </c>
      <c r="AAL23" s="158">
        <v>0.99</v>
      </c>
      <c r="AAM23" s="158" t="str">
        <f t="shared" si="128"/>
        <v>OK</v>
      </c>
      <c r="AAO23" s="157" t="s">
        <v>38</v>
      </c>
      <c r="AAP23" s="157">
        <v>147</v>
      </c>
      <c r="AAQ23" s="157">
        <v>146</v>
      </c>
      <c r="AAR23" s="157">
        <v>1</v>
      </c>
      <c r="AAS23" s="157">
        <v>0</v>
      </c>
      <c r="AAT23" s="158">
        <v>0.99</v>
      </c>
      <c r="AAU23" s="158" t="str">
        <f t="shared" si="115"/>
        <v>OK</v>
      </c>
    </row>
    <row r="24" spans="1:723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3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4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5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6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7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8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9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0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1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2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3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4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5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6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7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8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9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0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1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2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3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4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5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22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16"/>
        <v>1</v>
      </c>
      <c r="ID24" s="4">
        <f t="shared" si="28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17"/>
        <v>1</v>
      </c>
      <c r="IL24" s="4">
        <f t="shared" si="29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30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31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2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3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4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5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18"/>
        <v>1</v>
      </c>
      <c r="KP24" s="4">
        <f t="shared" si="36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7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8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19"/>
        <v>1</v>
      </c>
      <c r="LV24" s="4">
        <f t="shared" si="39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20"/>
        <v>1</v>
      </c>
      <c r="MD24" s="158">
        <f t="shared" si="40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41"/>
        <v>1</v>
      </c>
      <c r="ML24" s="158">
        <f t="shared" si="42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3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4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5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6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7"/>
        <v>1</v>
      </c>
      <c r="OU24" s="158">
        <f t="shared" si="48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21"/>
        <v>1</v>
      </c>
      <c r="PC24" s="158">
        <f t="shared" si="49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50"/>
        <v>1</v>
      </c>
      <c r="PK24" s="158">
        <f t="shared" si="51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2"/>
        <v>1</v>
      </c>
      <c r="PS24" s="158">
        <f t="shared" si="53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4"/>
        <v>1</v>
      </c>
      <c r="QA24" s="158">
        <f t="shared" si="55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6"/>
        <v>1</v>
      </c>
      <c r="QI24" s="158">
        <f t="shared" si="57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8"/>
        <v>1</v>
      </c>
      <c r="QQ24" s="158">
        <f t="shared" si="59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60"/>
        <v>1</v>
      </c>
      <c r="QY24" s="158">
        <f t="shared" si="61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2"/>
        <v>1</v>
      </c>
      <c r="RG24" s="158">
        <f t="shared" si="63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4"/>
        <v>1</v>
      </c>
      <c r="RO24" s="158">
        <f t="shared" si="65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6"/>
        <v>1</v>
      </c>
      <c r="RW24" s="158">
        <f t="shared" si="67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8"/>
        <v>1</v>
      </c>
      <c r="SE24" s="158">
        <f t="shared" si="69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70"/>
        <v>1</v>
      </c>
      <c r="SM24" s="158">
        <f t="shared" si="71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2"/>
        <v>1</v>
      </c>
      <c r="SU24" s="158">
        <f t="shared" si="73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4"/>
        <v>1</v>
      </c>
      <c r="TC24" s="158">
        <f t="shared" si="75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6"/>
        <v>1</v>
      </c>
      <c r="TK24" s="158">
        <f t="shared" si="77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8"/>
        <v>1</v>
      </c>
      <c r="TS24" s="158">
        <f t="shared" si="79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80"/>
        <v>1</v>
      </c>
      <c r="UA24" s="158">
        <f t="shared" si="81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2"/>
        <v>1</v>
      </c>
      <c r="UI24" s="158">
        <f t="shared" si="83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4"/>
        <v>1</v>
      </c>
      <c r="UQ24" s="158">
        <f t="shared" si="85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6"/>
        <v>1</v>
      </c>
      <c r="UY24" s="158">
        <f t="shared" si="87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8"/>
        <v>1</v>
      </c>
      <c r="VG24" s="158">
        <f t="shared" si="89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90"/>
        <v>1</v>
      </c>
      <c r="VO24" s="158">
        <f t="shared" si="91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2"/>
        <v>1</v>
      </c>
      <c r="VW24" s="158">
        <f t="shared" si="93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4"/>
        <v>1</v>
      </c>
      <c r="WE24" s="158">
        <f t="shared" si="95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6"/>
        <v>1</v>
      </c>
      <c r="WM24" s="158">
        <f t="shared" si="97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8"/>
        <v>0.75</v>
      </c>
      <c r="WU24" s="158">
        <f t="shared" si="99"/>
        <v>-0.25</v>
      </c>
      <c r="WV24" s="157" t="s">
        <v>119</v>
      </c>
      <c r="WW24" s="157" t="s">
        <v>39</v>
      </c>
      <c r="WX24" s="157">
        <v>12</v>
      </c>
      <c r="WY24" s="157">
        <v>9</v>
      </c>
      <c r="WZ24" s="157">
        <v>3</v>
      </c>
      <c r="XA24" s="157">
        <v>0</v>
      </c>
      <c r="XB24" s="158">
        <f t="shared" si="100"/>
        <v>0.75</v>
      </c>
      <c r="XC24" s="158" t="str">
        <f t="shared" si="101"/>
        <v>OK</v>
      </c>
      <c r="XE24" s="157" t="s">
        <v>39</v>
      </c>
      <c r="XF24" s="157">
        <v>12</v>
      </c>
      <c r="XG24" s="157">
        <v>9</v>
      </c>
      <c r="XH24" s="157">
        <v>3</v>
      </c>
      <c r="XI24" s="157">
        <v>0</v>
      </c>
      <c r="XJ24" s="158">
        <f t="shared" si="102"/>
        <v>0.75</v>
      </c>
      <c r="XK24" s="158" t="str">
        <f t="shared" si="123"/>
        <v>OK</v>
      </c>
      <c r="XM24" s="157" t="s">
        <v>39</v>
      </c>
      <c r="XN24" s="157">
        <v>12</v>
      </c>
      <c r="XO24" s="157">
        <v>9</v>
      </c>
      <c r="XP24" s="157">
        <v>3</v>
      </c>
      <c r="XQ24" s="157">
        <v>0</v>
      </c>
      <c r="XR24" s="158">
        <f t="shared" si="103"/>
        <v>0.75</v>
      </c>
      <c r="XS24" s="158" t="str">
        <f t="shared" si="124"/>
        <v>OK</v>
      </c>
      <c r="XU24" s="157" t="s">
        <v>39</v>
      </c>
      <c r="XV24" s="157">
        <v>12</v>
      </c>
      <c r="XW24" s="157">
        <v>9</v>
      </c>
      <c r="XX24" s="157">
        <v>3</v>
      </c>
      <c r="XY24" s="157">
        <v>0</v>
      </c>
      <c r="XZ24" s="158">
        <f t="shared" si="104"/>
        <v>0.75</v>
      </c>
      <c r="YA24" s="158" t="str">
        <f t="shared" si="105"/>
        <v>OK</v>
      </c>
      <c r="YC24" s="157" t="s">
        <v>39</v>
      </c>
      <c r="YD24" s="157">
        <v>12</v>
      </c>
      <c r="YE24" s="157">
        <v>9</v>
      </c>
      <c r="YF24" s="157">
        <v>3</v>
      </c>
      <c r="YG24" s="157">
        <v>0</v>
      </c>
      <c r="YH24" s="158">
        <f t="shared" si="106"/>
        <v>0.75</v>
      </c>
      <c r="YI24" s="158" t="str">
        <f t="shared" si="107"/>
        <v>OK</v>
      </c>
      <c r="YK24" s="157" t="s">
        <v>39</v>
      </c>
      <c r="YL24" s="157">
        <v>12</v>
      </c>
      <c r="YM24" s="157">
        <v>9</v>
      </c>
      <c r="YN24" s="157">
        <v>3</v>
      </c>
      <c r="YO24" s="157">
        <v>0</v>
      </c>
      <c r="YP24" s="158">
        <v>0.75</v>
      </c>
      <c r="YQ24" s="158" t="str">
        <f t="shared" si="125"/>
        <v>OK</v>
      </c>
      <c r="YS24" s="157" t="s">
        <v>39</v>
      </c>
      <c r="YT24" s="157">
        <v>12</v>
      </c>
      <c r="YU24" s="157">
        <v>9</v>
      </c>
      <c r="YV24" s="157">
        <v>3</v>
      </c>
      <c r="YW24" s="157">
        <v>0</v>
      </c>
      <c r="YX24" s="158">
        <v>0.75</v>
      </c>
      <c r="YY24" s="158" t="str">
        <f t="shared" si="109"/>
        <v>OK</v>
      </c>
      <c r="ZA24" s="157" t="s">
        <v>39</v>
      </c>
      <c r="ZB24" s="157">
        <v>12</v>
      </c>
      <c r="ZC24" s="157">
        <v>9</v>
      </c>
      <c r="ZD24" s="157">
        <v>3</v>
      </c>
      <c r="ZE24" s="157">
        <v>0</v>
      </c>
      <c r="ZF24" s="158">
        <v>0.75</v>
      </c>
      <c r="ZG24" s="158" t="str">
        <f t="shared" si="126"/>
        <v>OK</v>
      </c>
      <c r="ZI24" s="157" t="s">
        <v>39</v>
      </c>
      <c r="ZJ24" s="157">
        <v>12</v>
      </c>
      <c r="ZK24" s="157">
        <v>9</v>
      </c>
      <c r="ZL24" s="157">
        <v>3</v>
      </c>
      <c r="ZM24" s="157">
        <v>0</v>
      </c>
      <c r="ZN24" s="158">
        <v>0.75</v>
      </c>
      <c r="ZO24" s="158" t="str">
        <f t="shared" si="111"/>
        <v>OK</v>
      </c>
      <c r="ZQ24" s="157" t="s">
        <v>39</v>
      </c>
      <c r="ZR24" s="157">
        <v>12</v>
      </c>
      <c r="ZS24" s="157">
        <v>9</v>
      </c>
      <c r="ZT24" s="157">
        <v>3</v>
      </c>
      <c r="ZU24" s="157">
        <v>0</v>
      </c>
      <c r="ZV24" s="158">
        <v>0.75</v>
      </c>
      <c r="ZW24" s="158" t="str">
        <f t="shared" si="127"/>
        <v>OK</v>
      </c>
      <c r="ZY24" s="157" t="s">
        <v>39</v>
      </c>
      <c r="ZZ24" s="157">
        <v>12</v>
      </c>
      <c r="AAA24" s="157">
        <v>9</v>
      </c>
      <c r="AAB24" s="157">
        <v>3</v>
      </c>
      <c r="AAC24" s="157">
        <v>0</v>
      </c>
      <c r="AAD24" s="158">
        <v>0.75</v>
      </c>
      <c r="AAE24" s="158" t="str">
        <f t="shared" si="113"/>
        <v>OK</v>
      </c>
      <c r="AAG24" s="157" t="s">
        <v>39</v>
      </c>
      <c r="AAH24" s="157">
        <v>12</v>
      </c>
      <c r="AAI24" s="157">
        <v>9</v>
      </c>
      <c r="AAJ24" s="157">
        <v>3</v>
      </c>
      <c r="AAK24" s="157">
        <v>0</v>
      </c>
      <c r="AAL24" s="158">
        <v>0.75</v>
      </c>
      <c r="AAM24" s="158" t="str">
        <f t="shared" si="128"/>
        <v>OK</v>
      </c>
      <c r="AAO24" s="157" t="s">
        <v>39</v>
      </c>
      <c r="AAP24" s="157">
        <v>12</v>
      </c>
      <c r="AAQ24" s="157">
        <v>9</v>
      </c>
      <c r="AAR24" s="157">
        <v>3</v>
      </c>
      <c r="AAS24" s="157">
        <v>0</v>
      </c>
      <c r="AAT24" s="158">
        <v>0.75</v>
      </c>
      <c r="AAU24" s="158" t="str">
        <f t="shared" si="115"/>
        <v>OK</v>
      </c>
    </row>
    <row r="25" spans="1:723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3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4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5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6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7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8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9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10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2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3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4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5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6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7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8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9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0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1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2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3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4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5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22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16"/>
        <v>0.49289099526066349</v>
      </c>
      <c r="ID25" s="4">
        <f t="shared" si="28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17"/>
        <v>0.49289099526066349</v>
      </c>
      <c r="IL25" s="4">
        <f t="shared" si="29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30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31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2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3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4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5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18"/>
        <v>0.49289099526066349</v>
      </c>
      <c r="KP25" s="4">
        <f t="shared" si="36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7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8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19"/>
        <v>0.49289099526066349</v>
      </c>
      <c r="LV25" s="4">
        <f t="shared" si="39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20"/>
        <v>0.49289099526066349</v>
      </c>
      <c r="MD25" s="158">
        <f t="shared" si="40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41"/>
        <v>0.49289099526066349</v>
      </c>
      <c r="ML25" s="158">
        <f t="shared" si="42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3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4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5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6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7"/>
        <v>0.49289099526066349</v>
      </c>
      <c r="OU25" s="158">
        <f t="shared" si="48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21"/>
        <v>0.49289099526066349</v>
      </c>
      <c r="PC25" s="158">
        <f t="shared" si="49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50"/>
        <v>0.49289099526066349</v>
      </c>
      <c r="PK25" s="158">
        <f t="shared" si="51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2"/>
        <v>0.49289099526066349</v>
      </c>
      <c r="PS25" s="158">
        <f t="shared" si="53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4"/>
        <v>0.49289099526066349</v>
      </c>
      <c r="QA25" s="158">
        <f t="shared" si="55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6"/>
        <v>0.49289099526066349</v>
      </c>
      <c r="QI25" s="158">
        <f t="shared" si="57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8"/>
        <v>0.49289099526066349</v>
      </c>
      <c r="QQ25" s="158">
        <f t="shared" si="59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60"/>
        <v>0.49289099526066349</v>
      </c>
      <c r="QY25" s="158">
        <f t="shared" si="61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2"/>
        <v>0.49289099526066349</v>
      </c>
      <c r="RG25" s="158">
        <f t="shared" si="63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4"/>
        <v>0.49289099526066349</v>
      </c>
      <c r="RO25" s="158">
        <f t="shared" si="65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6"/>
        <v>0.49289099526066349</v>
      </c>
      <c r="RW25" s="158">
        <f t="shared" si="67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8"/>
        <v>0.49289099526066349</v>
      </c>
      <c r="SE25" s="158">
        <f t="shared" si="69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70"/>
        <v>0.49289099526066349</v>
      </c>
      <c r="SM25" s="158">
        <f t="shared" si="71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2"/>
        <v>0.49289099526066349</v>
      </c>
      <c r="SU25" s="158">
        <f t="shared" si="73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4"/>
        <v>0.49289099526066349</v>
      </c>
      <c r="TC25" s="158">
        <f t="shared" si="75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6"/>
        <v>0.49289099526066349</v>
      </c>
      <c r="TK25" s="158">
        <f t="shared" si="77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8"/>
        <v>0.49289099526066349</v>
      </c>
      <c r="TS25" s="158">
        <f t="shared" si="79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80"/>
        <v>0.49289099526066349</v>
      </c>
      <c r="UA25" s="158">
        <f t="shared" si="81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2"/>
        <v>0.49289099526066349</v>
      </c>
      <c r="UI25" s="158">
        <f t="shared" si="83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4"/>
        <v>0.49289099526066349</v>
      </c>
      <c r="UQ25" s="158">
        <f t="shared" si="85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6"/>
        <v>0.49289099526066349</v>
      </c>
      <c r="UY25" s="158">
        <f t="shared" si="87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8"/>
        <v>0.49289099526066349</v>
      </c>
      <c r="VG25" s="158">
        <f t="shared" si="89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90"/>
        <v>0.49289099526066349</v>
      </c>
      <c r="VO25" s="158">
        <f t="shared" si="91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2"/>
        <v>0.49289099526066349</v>
      </c>
      <c r="VW25" s="158">
        <f t="shared" si="93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4"/>
        <v>0.49289099526066349</v>
      </c>
      <c r="WE25" s="158">
        <f t="shared" si="95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6"/>
        <v>0.49289099526066349</v>
      </c>
      <c r="WM25" s="158">
        <f t="shared" si="97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8"/>
        <v>0.49289099526066349</v>
      </c>
      <c r="WU25" s="158">
        <f t="shared" si="99"/>
        <v>0</v>
      </c>
      <c r="WW25" s="157" t="s">
        <v>40</v>
      </c>
      <c r="WX25" s="157">
        <v>211</v>
      </c>
      <c r="WY25" s="157">
        <v>104</v>
      </c>
      <c r="WZ25" s="157">
        <v>0</v>
      </c>
      <c r="XA25" s="157">
        <v>107</v>
      </c>
      <c r="XB25" s="158">
        <f t="shared" si="100"/>
        <v>0.49289099526066349</v>
      </c>
      <c r="XC25" s="158" t="str">
        <f t="shared" si="101"/>
        <v>OK</v>
      </c>
      <c r="XE25" s="157" t="s">
        <v>40</v>
      </c>
      <c r="XF25" s="157">
        <v>211</v>
      </c>
      <c r="XG25" s="157">
        <v>104</v>
      </c>
      <c r="XH25" s="157">
        <v>0</v>
      </c>
      <c r="XI25" s="157">
        <v>107</v>
      </c>
      <c r="XJ25" s="158">
        <f t="shared" si="102"/>
        <v>0.49289099526066349</v>
      </c>
      <c r="XK25" s="158" t="str">
        <f t="shared" si="123"/>
        <v>OK</v>
      </c>
      <c r="XM25" s="157" t="s">
        <v>40</v>
      </c>
      <c r="XN25" s="157">
        <v>211</v>
      </c>
      <c r="XO25" s="157">
        <v>104</v>
      </c>
      <c r="XP25" s="157">
        <v>0</v>
      </c>
      <c r="XQ25" s="157">
        <v>107</v>
      </c>
      <c r="XR25" s="158">
        <f t="shared" si="103"/>
        <v>0.49289099526066349</v>
      </c>
      <c r="XS25" s="158" t="str">
        <f t="shared" si="124"/>
        <v>OK</v>
      </c>
      <c r="XU25" s="157" t="s">
        <v>40</v>
      </c>
      <c r="XV25" s="157">
        <v>211</v>
      </c>
      <c r="XW25" s="157">
        <v>104</v>
      </c>
      <c r="XX25" s="157">
        <v>0</v>
      </c>
      <c r="XY25" s="157">
        <v>107</v>
      </c>
      <c r="XZ25" s="158">
        <f t="shared" si="104"/>
        <v>0.49289099526066349</v>
      </c>
      <c r="YA25" s="158" t="str">
        <f t="shared" si="105"/>
        <v>OK</v>
      </c>
      <c r="YC25" s="157" t="s">
        <v>40</v>
      </c>
      <c r="YD25" s="157">
        <v>211</v>
      </c>
      <c r="YE25" s="157">
        <v>104</v>
      </c>
      <c r="YF25" s="157">
        <v>0</v>
      </c>
      <c r="YG25" s="157">
        <v>107</v>
      </c>
      <c r="YH25" s="158">
        <f t="shared" si="106"/>
        <v>0.49289099526066349</v>
      </c>
      <c r="YI25" s="158" t="str">
        <f t="shared" si="107"/>
        <v>OK</v>
      </c>
      <c r="YK25" s="157" t="s">
        <v>40</v>
      </c>
      <c r="YL25" s="157">
        <v>211</v>
      </c>
      <c r="YM25" s="157">
        <v>104</v>
      </c>
      <c r="YN25" s="157">
        <v>0</v>
      </c>
      <c r="YO25" s="157">
        <v>107</v>
      </c>
      <c r="YP25" s="158">
        <v>0.49</v>
      </c>
      <c r="YQ25" s="158" t="str">
        <f t="shared" si="125"/>
        <v>OK</v>
      </c>
      <c r="YS25" s="157" t="s">
        <v>40</v>
      </c>
      <c r="YT25" s="157">
        <v>211</v>
      </c>
      <c r="YU25" s="157">
        <v>104</v>
      </c>
      <c r="YV25" s="157">
        <v>0</v>
      </c>
      <c r="YW25" s="157">
        <v>107</v>
      </c>
      <c r="YX25" s="158">
        <v>0.49</v>
      </c>
      <c r="YY25" s="158" t="str">
        <f t="shared" si="109"/>
        <v>OK</v>
      </c>
      <c r="ZA25" s="157" t="s">
        <v>40</v>
      </c>
      <c r="ZB25" s="157">
        <v>211</v>
      </c>
      <c r="ZC25" s="157">
        <v>104</v>
      </c>
      <c r="ZD25" s="157">
        <v>0</v>
      </c>
      <c r="ZE25" s="157">
        <v>107</v>
      </c>
      <c r="ZF25" s="158">
        <v>0.49</v>
      </c>
      <c r="ZG25" s="158" t="str">
        <f t="shared" si="126"/>
        <v>OK</v>
      </c>
      <c r="ZI25" s="157" t="s">
        <v>40</v>
      </c>
      <c r="ZJ25" s="157">
        <v>211</v>
      </c>
      <c r="ZK25" s="157">
        <v>104</v>
      </c>
      <c r="ZL25" s="157">
        <v>0</v>
      </c>
      <c r="ZM25" s="157">
        <v>107</v>
      </c>
      <c r="ZN25" s="158">
        <v>0.49</v>
      </c>
      <c r="ZO25" s="158" t="str">
        <f t="shared" si="111"/>
        <v>OK</v>
      </c>
      <c r="ZQ25" s="157" t="s">
        <v>40</v>
      </c>
      <c r="ZR25" s="157">
        <v>211</v>
      </c>
      <c r="ZS25" s="157">
        <v>104</v>
      </c>
      <c r="ZT25" s="157">
        <v>0</v>
      </c>
      <c r="ZU25" s="157">
        <v>107</v>
      </c>
      <c r="ZV25" s="158">
        <v>0.49</v>
      </c>
      <c r="ZW25" s="158" t="str">
        <f t="shared" si="127"/>
        <v>OK</v>
      </c>
      <c r="ZY25" s="157" t="s">
        <v>40</v>
      </c>
      <c r="ZZ25" s="157">
        <v>211</v>
      </c>
      <c r="AAA25" s="157">
        <v>104</v>
      </c>
      <c r="AAB25" s="157">
        <v>0</v>
      </c>
      <c r="AAC25" s="157">
        <v>107</v>
      </c>
      <c r="AAD25" s="158">
        <v>0.49</v>
      </c>
      <c r="AAE25" s="158" t="str">
        <f t="shared" si="113"/>
        <v>OK</v>
      </c>
      <c r="AAG25" s="157" t="s">
        <v>40</v>
      </c>
      <c r="AAH25" s="157">
        <v>211</v>
      </c>
      <c r="AAI25" s="157">
        <v>104</v>
      </c>
      <c r="AAJ25" s="157">
        <v>0</v>
      </c>
      <c r="AAK25" s="157">
        <v>107</v>
      </c>
      <c r="AAL25" s="158">
        <v>0.49</v>
      </c>
      <c r="AAM25" s="158" t="str">
        <f t="shared" si="128"/>
        <v>OK</v>
      </c>
      <c r="AAO25" s="157" t="s">
        <v>40</v>
      </c>
      <c r="AAP25" s="157">
        <v>211</v>
      </c>
      <c r="AAQ25" s="157">
        <v>104</v>
      </c>
      <c r="AAR25" s="157">
        <v>0</v>
      </c>
      <c r="AAS25" s="157">
        <v>107</v>
      </c>
      <c r="AAT25" s="158">
        <v>0.49</v>
      </c>
      <c r="AAU25" s="158" t="str">
        <f t="shared" si="115"/>
        <v>OK</v>
      </c>
    </row>
    <row r="26" spans="1:723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3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4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5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6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7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8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9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10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11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2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3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4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5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6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7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8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9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20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21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2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3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4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5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22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6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7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16"/>
        <v>0.66666666666666663</v>
      </c>
      <c r="ID26" s="4">
        <f t="shared" si="28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17"/>
        <v>0.66666666666666663</v>
      </c>
      <c r="IL26" s="4">
        <f t="shared" si="29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30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31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2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3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4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5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18"/>
        <v>0.66666666666666663</v>
      </c>
      <c r="KP26" s="4">
        <f t="shared" si="36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7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8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19"/>
        <v>0.66666666666666663</v>
      </c>
      <c r="LV26" s="4">
        <f t="shared" si="39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20"/>
        <v>0.66666666666666663</v>
      </c>
      <c r="MD26" s="158">
        <f t="shared" si="40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41"/>
        <v>0.66666666666666663</v>
      </c>
      <c r="ML26" s="158">
        <f t="shared" si="42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3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4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5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6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7"/>
        <v>0.66666666666666663</v>
      </c>
      <c r="OU26" s="158">
        <f t="shared" si="48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21"/>
        <v>0.66666666666666663</v>
      </c>
      <c r="PC26" s="158">
        <f t="shared" si="49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50"/>
        <v>0.66666666666666663</v>
      </c>
      <c r="PK26" s="158">
        <f t="shared" si="51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2"/>
        <v>0.66666666666666663</v>
      </c>
      <c r="PS26" s="158">
        <f t="shared" si="53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4"/>
        <v>0.5</v>
      </c>
      <c r="QA26" s="158">
        <f t="shared" si="55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6"/>
        <v>0.5</v>
      </c>
      <c r="QI26" s="158">
        <f t="shared" si="57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8"/>
        <v>0.5</v>
      </c>
      <c r="QQ26" s="158">
        <f t="shared" si="59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60"/>
        <v>0.5</v>
      </c>
      <c r="QY26" s="158">
        <f t="shared" si="61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2"/>
        <v>0.5</v>
      </c>
      <c r="RG26" s="158">
        <f t="shared" si="63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4"/>
        <v>0.5</v>
      </c>
      <c r="RO26" s="158">
        <f t="shared" si="65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6"/>
        <v>0.75</v>
      </c>
      <c r="RW26" s="158">
        <f t="shared" si="67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8"/>
        <v>0.75</v>
      </c>
      <c r="SE26" s="158">
        <f t="shared" si="69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70"/>
        <v>0.75</v>
      </c>
      <c r="SM26" s="158">
        <f t="shared" si="71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2"/>
        <v>0.75</v>
      </c>
      <c r="SU26" s="158">
        <f t="shared" si="73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4"/>
        <v>0.75</v>
      </c>
      <c r="TC26" s="158">
        <f t="shared" si="75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6"/>
        <v>0.75</v>
      </c>
      <c r="TK26" s="158">
        <f t="shared" si="77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8"/>
        <v>0.75</v>
      </c>
      <c r="TS26" s="158">
        <f t="shared" si="79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80"/>
        <v>0.75</v>
      </c>
      <c r="UA26" s="158">
        <f t="shared" si="81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2"/>
        <v>0.75</v>
      </c>
      <c r="UI26" s="158">
        <f t="shared" si="83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4"/>
        <v>0.75</v>
      </c>
      <c r="UQ26" s="158">
        <f t="shared" si="85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6"/>
        <v>0.75</v>
      </c>
      <c r="UY26" s="158">
        <f t="shared" si="87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8"/>
        <v>0.75</v>
      </c>
      <c r="VG26" s="158">
        <f t="shared" si="89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90"/>
        <v>0.75</v>
      </c>
      <c r="VO26" s="158">
        <f t="shared" si="91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2"/>
        <v>0.75</v>
      </c>
      <c r="VW26" s="158">
        <f t="shared" si="93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4"/>
        <v>0.75</v>
      </c>
      <c r="WE26" s="158">
        <f t="shared" si="95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6"/>
        <v>0.75</v>
      </c>
      <c r="WM26" s="158">
        <f t="shared" si="97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8"/>
        <v>0.75</v>
      </c>
      <c r="WU26" s="158">
        <f t="shared" si="99"/>
        <v>0</v>
      </c>
      <c r="WW26" s="157" t="s">
        <v>41</v>
      </c>
      <c r="WX26" s="157">
        <v>12</v>
      </c>
      <c r="WY26" s="157">
        <v>9</v>
      </c>
      <c r="WZ26" s="157">
        <v>3</v>
      </c>
      <c r="XA26" s="157">
        <v>0</v>
      </c>
      <c r="XB26" s="158">
        <f t="shared" si="100"/>
        <v>0.75</v>
      </c>
      <c r="XC26" s="158" t="str">
        <f t="shared" si="101"/>
        <v>OK</v>
      </c>
      <c r="XE26" s="157" t="s">
        <v>41</v>
      </c>
      <c r="XF26" s="157">
        <v>12</v>
      </c>
      <c r="XG26" s="157">
        <v>9</v>
      </c>
      <c r="XH26" s="157">
        <v>3</v>
      </c>
      <c r="XI26" s="157">
        <v>0</v>
      </c>
      <c r="XJ26" s="158">
        <f t="shared" si="102"/>
        <v>0.75</v>
      </c>
      <c r="XK26" s="158" t="str">
        <f t="shared" si="123"/>
        <v>OK</v>
      </c>
      <c r="XM26" s="157" t="s">
        <v>41</v>
      </c>
      <c r="XN26" s="157">
        <v>12</v>
      </c>
      <c r="XO26" s="157">
        <v>9</v>
      </c>
      <c r="XP26" s="157">
        <v>3</v>
      </c>
      <c r="XQ26" s="157">
        <v>0</v>
      </c>
      <c r="XR26" s="158">
        <f t="shared" si="103"/>
        <v>0.75</v>
      </c>
      <c r="XS26" s="158" t="str">
        <f t="shared" si="124"/>
        <v>OK</v>
      </c>
      <c r="XU26" s="157" t="s">
        <v>41</v>
      </c>
      <c r="XV26" s="157">
        <v>12</v>
      </c>
      <c r="XW26" s="157">
        <v>9</v>
      </c>
      <c r="XX26" s="157">
        <v>3</v>
      </c>
      <c r="XY26" s="157">
        <v>0</v>
      </c>
      <c r="XZ26" s="158">
        <f t="shared" si="104"/>
        <v>0.75</v>
      </c>
      <c r="YA26" s="158" t="str">
        <f t="shared" si="105"/>
        <v>OK</v>
      </c>
      <c r="YC26" s="157" t="s">
        <v>41</v>
      </c>
      <c r="YD26" s="157">
        <v>12</v>
      </c>
      <c r="YE26" s="157">
        <v>9</v>
      </c>
      <c r="YF26" s="157">
        <v>3</v>
      </c>
      <c r="YG26" s="157">
        <v>0</v>
      </c>
      <c r="YH26" s="158">
        <f t="shared" si="106"/>
        <v>0.75</v>
      </c>
      <c r="YI26" s="158" t="str">
        <f t="shared" si="107"/>
        <v>OK</v>
      </c>
      <c r="YK26" s="157" t="s">
        <v>41</v>
      </c>
      <c r="YL26" s="157">
        <v>12</v>
      </c>
      <c r="YM26" s="157">
        <v>9</v>
      </c>
      <c r="YN26" s="157">
        <v>3</v>
      </c>
      <c r="YO26" s="157">
        <v>0</v>
      </c>
      <c r="YP26" s="158">
        <v>0.75</v>
      </c>
      <c r="YQ26" s="158" t="str">
        <f t="shared" si="125"/>
        <v>OK</v>
      </c>
      <c r="YS26" s="157" t="s">
        <v>41</v>
      </c>
      <c r="YT26" s="157">
        <v>12</v>
      </c>
      <c r="YU26" s="157">
        <v>9</v>
      </c>
      <c r="YV26" s="157">
        <v>3</v>
      </c>
      <c r="YW26" s="157">
        <v>0</v>
      </c>
      <c r="YX26" s="158">
        <v>0.75</v>
      </c>
      <c r="YY26" s="158" t="str">
        <f t="shared" si="109"/>
        <v>OK</v>
      </c>
      <c r="ZA26" s="157" t="s">
        <v>41</v>
      </c>
      <c r="ZB26" s="157">
        <v>12</v>
      </c>
      <c r="ZC26" s="157">
        <v>9</v>
      </c>
      <c r="ZD26" s="157">
        <v>3</v>
      </c>
      <c r="ZE26" s="157">
        <v>0</v>
      </c>
      <c r="ZF26" s="158">
        <v>0.75</v>
      </c>
      <c r="ZG26" s="158" t="str">
        <f t="shared" si="126"/>
        <v>OK</v>
      </c>
      <c r="ZI26" s="157" t="s">
        <v>41</v>
      </c>
      <c r="ZJ26" s="157">
        <v>12</v>
      </c>
      <c r="ZK26" s="157">
        <v>9</v>
      </c>
      <c r="ZL26" s="157">
        <v>3</v>
      </c>
      <c r="ZM26" s="157">
        <v>0</v>
      </c>
      <c r="ZN26" s="158">
        <v>0.75</v>
      </c>
      <c r="ZO26" s="158" t="str">
        <f t="shared" si="111"/>
        <v>OK</v>
      </c>
      <c r="ZQ26" s="157" t="s">
        <v>41</v>
      </c>
      <c r="ZR26" s="157">
        <v>12</v>
      </c>
      <c r="ZS26" s="157">
        <v>9</v>
      </c>
      <c r="ZT26" s="157">
        <v>3</v>
      </c>
      <c r="ZU26" s="157">
        <v>0</v>
      </c>
      <c r="ZV26" s="158">
        <v>0.75</v>
      </c>
      <c r="ZW26" s="158" t="str">
        <f t="shared" si="127"/>
        <v>OK</v>
      </c>
      <c r="ZY26" s="157" t="s">
        <v>41</v>
      </c>
      <c r="ZZ26" s="157">
        <v>12</v>
      </c>
      <c r="AAA26" s="157">
        <v>9</v>
      </c>
      <c r="AAB26" s="157">
        <v>3</v>
      </c>
      <c r="AAC26" s="157">
        <v>0</v>
      </c>
      <c r="AAD26" s="158">
        <v>0.75</v>
      </c>
      <c r="AAE26" s="158" t="str">
        <f t="shared" si="113"/>
        <v>OK</v>
      </c>
      <c r="AAG26" s="157" t="s">
        <v>41</v>
      </c>
      <c r="AAH26" s="157">
        <v>12</v>
      </c>
      <c r="AAI26" s="157">
        <v>9</v>
      </c>
      <c r="AAJ26" s="157">
        <v>3</v>
      </c>
      <c r="AAK26" s="157">
        <v>0</v>
      </c>
      <c r="AAL26" s="158">
        <v>0.75</v>
      </c>
      <c r="AAM26" s="158" t="str">
        <f t="shared" si="128"/>
        <v>OK</v>
      </c>
      <c r="AAO26" s="157" t="s">
        <v>41</v>
      </c>
      <c r="AAP26" s="157">
        <v>12</v>
      </c>
      <c r="AAQ26" s="157">
        <v>9</v>
      </c>
      <c r="AAR26" s="157">
        <v>3</v>
      </c>
      <c r="AAS26" s="157">
        <v>0</v>
      </c>
      <c r="AAT26" s="158">
        <v>0.75</v>
      </c>
      <c r="AAU26" s="158" t="str">
        <f t="shared" si="115"/>
        <v>OK</v>
      </c>
    </row>
    <row r="27" spans="1:723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3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4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5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6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7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8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9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0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1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2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3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4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5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6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7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8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9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20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21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2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3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4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5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22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6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7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16"/>
        <v>1</v>
      </c>
      <c r="ID27" s="4">
        <f t="shared" si="28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17"/>
        <v>1</v>
      </c>
      <c r="IL27" s="4">
        <f t="shared" si="29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30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31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2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3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4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5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18"/>
        <v>0.99744245524296671</v>
      </c>
      <c r="KP27" s="4">
        <f t="shared" si="36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7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8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19"/>
        <v>0.99744897959183676</v>
      </c>
      <c r="LV27" s="4">
        <f t="shared" si="39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20"/>
        <v>0.99744897959183676</v>
      </c>
      <c r="MD27" s="158">
        <f t="shared" si="40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41"/>
        <v>0.99744897959183676</v>
      </c>
      <c r="ML27" s="158">
        <f t="shared" si="42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3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4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5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6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7"/>
        <v>0.99744897959183676</v>
      </c>
      <c r="OU27" s="158">
        <f t="shared" si="48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21"/>
        <v>0.99744897959183676</v>
      </c>
      <c r="PC27" s="158">
        <f t="shared" si="49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50"/>
        <v>0.99744897959183676</v>
      </c>
      <c r="PK27" s="158">
        <f t="shared" si="51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2"/>
        <v>0.99744897959183676</v>
      </c>
      <c r="PS27" s="158">
        <f t="shared" si="53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4"/>
        <v>0.99744897959183676</v>
      </c>
      <c r="QA27" s="158">
        <f t="shared" si="55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6"/>
        <v>0.99744897959183676</v>
      </c>
      <c r="QI27" s="158">
        <f t="shared" si="57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8"/>
        <v>0.99744897959183676</v>
      </c>
      <c r="QQ27" s="158">
        <f t="shared" si="59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60"/>
        <v>0.99744897959183676</v>
      </c>
      <c r="QY27" s="158">
        <f t="shared" si="61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2"/>
        <v>0.99744897959183676</v>
      </c>
      <c r="RG27" s="158">
        <f t="shared" si="63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4"/>
        <v>0.99744897959183676</v>
      </c>
      <c r="RO27" s="158">
        <f t="shared" si="65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6"/>
        <v>0.99744897959183676</v>
      </c>
      <c r="RW27" s="158">
        <f t="shared" si="67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8"/>
        <v>0.99744897959183676</v>
      </c>
      <c r="SE27" s="158">
        <f t="shared" si="69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70"/>
        <v>0.99744897959183676</v>
      </c>
      <c r="SM27" s="158">
        <f t="shared" si="71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2"/>
        <v>0.99744897959183676</v>
      </c>
      <c r="SU27" s="158">
        <f t="shared" si="73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4"/>
        <v>0.99744897959183676</v>
      </c>
      <c r="TC27" s="158">
        <f t="shared" si="75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6"/>
        <v>0.99744897959183676</v>
      </c>
      <c r="TK27" s="158">
        <f t="shared" si="77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8"/>
        <v>0.99744897959183676</v>
      </c>
      <c r="TS27" s="158">
        <f t="shared" si="79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80"/>
        <v>0.99744897959183676</v>
      </c>
      <c r="UA27" s="158">
        <f t="shared" si="81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2"/>
        <v>0.99744897959183676</v>
      </c>
      <c r="UI27" s="158">
        <f t="shared" si="83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4"/>
        <v>0.99744897959183676</v>
      </c>
      <c r="UQ27" s="158">
        <f t="shared" si="85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6"/>
        <v>0.99744897959183676</v>
      </c>
      <c r="UY27" s="158">
        <f t="shared" si="87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8"/>
        <v>0.99744897959183676</v>
      </c>
      <c r="VG27" s="158">
        <f t="shared" si="89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90"/>
        <v>0.99744897959183676</v>
      </c>
      <c r="VO27" s="158">
        <f t="shared" si="91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2"/>
        <v>0.99744897959183676</v>
      </c>
      <c r="VW27" s="158">
        <f t="shared" si="93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4"/>
        <v>0.99744897959183676</v>
      </c>
      <c r="WE27" s="158">
        <f t="shared" si="95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6"/>
        <v>0.99744897959183676</v>
      </c>
      <c r="WM27" s="158">
        <f t="shared" si="97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8"/>
        <v>0.99744897959183676</v>
      </c>
      <c r="WU27" s="158">
        <f t="shared" si="99"/>
        <v>0</v>
      </c>
      <c r="WW27" s="157" t="s">
        <v>42</v>
      </c>
      <c r="WX27" s="157">
        <v>392</v>
      </c>
      <c r="WY27" s="157">
        <v>391</v>
      </c>
      <c r="WZ27" s="157">
        <v>1</v>
      </c>
      <c r="XA27" s="157">
        <v>0</v>
      </c>
      <c r="XB27" s="158">
        <f t="shared" si="100"/>
        <v>0.99744897959183676</v>
      </c>
      <c r="XC27" s="158" t="str">
        <f t="shared" si="101"/>
        <v>OK</v>
      </c>
      <c r="XE27" s="157" t="s">
        <v>42</v>
      </c>
      <c r="XF27" s="157">
        <v>392</v>
      </c>
      <c r="XG27" s="157">
        <v>391</v>
      </c>
      <c r="XH27" s="157">
        <v>1</v>
      </c>
      <c r="XI27" s="157">
        <v>0</v>
      </c>
      <c r="XJ27" s="158">
        <f t="shared" si="102"/>
        <v>0.99744897959183676</v>
      </c>
      <c r="XK27" s="158" t="str">
        <f t="shared" si="123"/>
        <v>OK</v>
      </c>
      <c r="XM27" s="157" t="s">
        <v>42</v>
      </c>
      <c r="XN27" s="157">
        <v>392</v>
      </c>
      <c r="XO27" s="157">
        <v>391</v>
      </c>
      <c r="XP27" s="157">
        <v>1</v>
      </c>
      <c r="XQ27" s="157">
        <v>0</v>
      </c>
      <c r="XR27" s="158">
        <f t="shared" si="103"/>
        <v>0.99744897959183676</v>
      </c>
      <c r="XS27" s="158" t="str">
        <f t="shared" si="124"/>
        <v>OK</v>
      </c>
      <c r="XU27" s="157" t="s">
        <v>42</v>
      </c>
      <c r="XV27" s="157">
        <v>392</v>
      </c>
      <c r="XW27" s="157">
        <v>391</v>
      </c>
      <c r="XX27" s="157">
        <v>1</v>
      </c>
      <c r="XY27" s="157">
        <v>0</v>
      </c>
      <c r="XZ27" s="158">
        <f t="shared" si="104"/>
        <v>0.99744897959183676</v>
      </c>
      <c r="YA27" s="158" t="str">
        <f t="shared" si="105"/>
        <v>OK</v>
      </c>
      <c r="YC27" s="157" t="s">
        <v>42</v>
      </c>
      <c r="YD27" s="157">
        <v>392</v>
      </c>
      <c r="YE27" s="157">
        <v>391</v>
      </c>
      <c r="YF27" s="157">
        <v>1</v>
      </c>
      <c r="YG27" s="157">
        <v>0</v>
      </c>
      <c r="YH27" s="158">
        <f t="shared" si="106"/>
        <v>0.99744897959183676</v>
      </c>
      <c r="YI27" s="158" t="str">
        <f t="shared" si="107"/>
        <v>OK</v>
      </c>
      <c r="YK27" s="157" t="s">
        <v>42</v>
      </c>
      <c r="YL27" s="157">
        <v>392</v>
      </c>
      <c r="YM27" s="157">
        <v>391</v>
      </c>
      <c r="YN27" s="157">
        <v>1</v>
      </c>
      <c r="YO27" s="157">
        <v>0</v>
      </c>
      <c r="YP27" s="158">
        <v>1</v>
      </c>
      <c r="YQ27" s="158" t="str">
        <f t="shared" si="125"/>
        <v>OK</v>
      </c>
      <c r="YS27" s="157" t="s">
        <v>42</v>
      </c>
      <c r="YT27" s="157">
        <v>392</v>
      </c>
      <c r="YU27" s="157">
        <v>391</v>
      </c>
      <c r="YV27" s="157">
        <v>1</v>
      </c>
      <c r="YW27" s="157">
        <v>0</v>
      </c>
      <c r="YX27" s="158">
        <v>1</v>
      </c>
      <c r="YY27" s="158" t="str">
        <f t="shared" si="109"/>
        <v>OK</v>
      </c>
      <c r="ZA27" s="157" t="s">
        <v>42</v>
      </c>
      <c r="ZB27" s="157">
        <v>392</v>
      </c>
      <c r="ZC27" s="157">
        <v>391</v>
      </c>
      <c r="ZD27" s="157">
        <v>1</v>
      </c>
      <c r="ZE27" s="157">
        <v>0</v>
      </c>
      <c r="ZF27" s="158">
        <v>1</v>
      </c>
      <c r="ZG27" s="158" t="str">
        <f t="shared" si="126"/>
        <v>OK</v>
      </c>
      <c r="ZI27" s="157" t="s">
        <v>42</v>
      </c>
      <c r="ZJ27" s="157">
        <v>392</v>
      </c>
      <c r="ZK27" s="157">
        <v>391</v>
      </c>
      <c r="ZL27" s="157">
        <v>1</v>
      </c>
      <c r="ZM27" s="157">
        <v>0</v>
      </c>
      <c r="ZN27" s="158">
        <v>1</v>
      </c>
      <c r="ZO27" s="158" t="str">
        <f t="shared" si="111"/>
        <v>OK</v>
      </c>
      <c r="ZQ27" s="157" t="s">
        <v>42</v>
      </c>
      <c r="ZR27" s="157">
        <v>392</v>
      </c>
      <c r="ZS27" s="157">
        <v>391</v>
      </c>
      <c r="ZT27" s="157">
        <v>1</v>
      </c>
      <c r="ZU27" s="157">
        <v>0</v>
      </c>
      <c r="ZV27" s="158">
        <v>1</v>
      </c>
      <c r="ZW27" s="158" t="str">
        <f t="shared" si="127"/>
        <v>OK</v>
      </c>
      <c r="ZY27" s="157" t="s">
        <v>42</v>
      </c>
      <c r="ZZ27" s="157">
        <v>392</v>
      </c>
      <c r="AAA27" s="157">
        <v>391</v>
      </c>
      <c r="AAB27" s="157">
        <v>1</v>
      </c>
      <c r="AAC27" s="157">
        <v>0</v>
      </c>
      <c r="AAD27" s="158">
        <v>1</v>
      </c>
      <c r="AAE27" s="158" t="str">
        <f t="shared" si="113"/>
        <v>OK</v>
      </c>
      <c r="AAG27" s="157" t="s">
        <v>42</v>
      </c>
      <c r="AAH27" s="157">
        <v>392</v>
      </c>
      <c r="AAI27" s="157">
        <v>391</v>
      </c>
      <c r="AAJ27" s="157">
        <v>1</v>
      </c>
      <c r="AAK27" s="157">
        <v>0</v>
      </c>
      <c r="AAL27" s="158">
        <v>1</v>
      </c>
      <c r="AAM27" s="158" t="str">
        <f t="shared" si="128"/>
        <v>OK</v>
      </c>
      <c r="AAO27" s="157" t="s">
        <v>42</v>
      </c>
      <c r="AAP27" s="157">
        <v>392</v>
      </c>
      <c r="AAQ27" s="157">
        <v>391</v>
      </c>
      <c r="AAR27" s="157">
        <v>1</v>
      </c>
      <c r="AAS27" s="157">
        <v>0</v>
      </c>
      <c r="AAT27" s="158">
        <v>1</v>
      </c>
      <c r="AAU27" s="158" t="str">
        <f t="shared" si="115"/>
        <v>OK</v>
      </c>
    </row>
    <row r="28" spans="1:723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3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4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5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6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7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8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9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0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1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2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3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4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5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6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7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8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9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20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21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2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3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4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5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22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16"/>
        <v>1</v>
      </c>
      <c r="ID28" s="4">
        <f t="shared" si="28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17"/>
        <v>1</v>
      </c>
      <c r="IL28" s="4">
        <f t="shared" si="29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30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31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2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3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4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5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18"/>
        <v>1</v>
      </c>
      <c r="KP28" s="4">
        <f t="shared" si="36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7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8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19"/>
        <v>1</v>
      </c>
      <c r="LV28" s="4">
        <f t="shared" si="39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20"/>
        <v>1</v>
      </c>
      <c r="MD28" s="158">
        <f t="shared" si="40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41"/>
        <v>1</v>
      </c>
      <c r="ML28" s="158">
        <f t="shared" si="42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3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4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5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6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7"/>
        <v>1</v>
      </c>
      <c r="OU28" s="158">
        <f t="shared" si="48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21"/>
        <v>1</v>
      </c>
      <c r="PC28" s="158">
        <f t="shared" si="49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50"/>
        <v>1</v>
      </c>
      <c r="PK28" s="158">
        <f t="shared" si="51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2"/>
        <v>1</v>
      </c>
      <c r="PS28" s="158">
        <f t="shared" si="53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4"/>
        <v>1</v>
      </c>
      <c r="QA28" s="158">
        <f t="shared" si="55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6"/>
        <v>1</v>
      </c>
      <c r="QI28" s="158">
        <f t="shared" si="57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8"/>
        <v>1</v>
      </c>
      <c r="QQ28" s="158">
        <f t="shared" si="59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60"/>
        <v>1</v>
      </c>
      <c r="QY28" s="158">
        <f t="shared" si="61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2"/>
        <v>1</v>
      </c>
      <c r="RG28" s="158">
        <f t="shared" si="63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4"/>
        <v>1</v>
      </c>
      <c r="RO28" s="158">
        <f t="shared" si="65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6"/>
        <v>1</v>
      </c>
      <c r="RW28" s="158">
        <f t="shared" si="67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8"/>
        <v>1</v>
      </c>
      <c r="SE28" s="158">
        <f t="shared" si="69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70"/>
        <v>1</v>
      </c>
      <c r="SM28" s="158">
        <f t="shared" si="71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2"/>
        <v>1</v>
      </c>
      <c r="SU28" s="158">
        <f t="shared" si="73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4"/>
        <v>1</v>
      </c>
      <c r="TC28" s="158">
        <f t="shared" si="75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6"/>
        <v>1</v>
      </c>
      <c r="TK28" s="158">
        <f t="shared" si="77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8"/>
        <v>1</v>
      </c>
      <c r="TS28" s="158">
        <f t="shared" si="79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80"/>
        <v>1</v>
      </c>
      <c r="UA28" s="158">
        <f t="shared" si="81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2"/>
        <v>1</v>
      </c>
      <c r="UI28" s="158">
        <f t="shared" si="83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4"/>
        <v>1</v>
      </c>
      <c r="UQ28" s="158">
        <f t="shared" si="85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6"/>
        <v>1</v>
      </c>
      <c r="UY28" s="158">
        <f t="shared" si="87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8"/>
        <v>1</v>
      </c>
      <c r="VG28" s="158">
        <f t="shared" si="89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90"/>
        <v>1</v>
      </c>
      <c r="VO28" s="158">
        <f t="shared" si="91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2"/>
        <v>1</v>
      </c>
      <c r="VW28" s="158">
        <f t="shared" si="93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4"/>
        <v>1</v>
      </c>
      <c r="WE28" s="158">
        <f t="shared" si="95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6"/>
        <v>1</v>
      </c>
      <c r="WM28" s="158">
        <f t="shared" si="97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8"/>
        <v>1</v>
      </c>
      <c r="WU28" s="158">
        <f t="shared" si="99"/>
        <v>0</v>
      </c>
      <c r="WW28" s="157" t="s">
        <v>43</v>
      </c>
      <c r="WX28" s="157">
        <v>49</v>
      </c>
      <c r="WY28" s="157">
        <v>49</v>
      </c>
      <c r="WZ28" s="157">
        <v>0</v>
      </c>
      <c r="XA28" s="157">
        <v>0</v>
      </c>
      <c r="XB28" s="158">
        <f t="shared" si="100"/>
        <v>1</v>
      </c>
      <c r="XC28" s="158" t="str">
        <f t="shared" si="101"/>
        <v>OK</v>
      </c>
      <c r="XE28" s="157" t="s">
        <v>43</v>
      </c>
      <c r="XF28" s="157">
        <v>49</v>
      </c>
      <c r="XG28" s="157">
        <v>49</v>
      </c>
      <c r="XH28" s="157">
        <v>0</v>
      </c>
      <c r="XI28" s="157">
        <v>0</v>
      </c>
      <c r="XJ28" s="158">
        <f t="shared" si="102"/>
        <v>1</v>
      </c>
      <c r="XK28" s="158" t="str">
        <f t="shared" si="123"/>
        <v>OK</v>
      </c>
      <c r="XM28" s="157" t="s">
        <v>43</v>
      </c>
      <c r="XN28" s="157">
        <v>49</v>
      </c>
      <c r="XO28" s="157">
        <v>49</v>
      </c>
      <c r="XP28" s="157">
        <v>0</v>
      </c>
      <c r="XQ28" s="157">
        <v>0</v>
      </c>
      <c r="XR28" s="158">
        <f t="shared" si="103"/>
        <v>1</v>
      </c>
      <c r="XS28" s="158" t="str">
        <f t="shared" si="124"/>
        <v>OK</v>
      </c>
      <c r="XU28" s="157" t="s">
        <v>43</v>
      </c>
      <c r="XV28" s="157">
        <v>49</v>
      </c>
      <c r="XW28" s="157">
        <v>49</v>
      </c>
      <c r="XX28" s="157">
        <v>0</v>
      </c>
      <c r="XY28" s="157">
        <v>0</v>
      </c>
      <c r="XZ28" s="158">
        <f t="shared" si="104"/>
        <v>1</v>
      </c>
      <c r="YA28" s="158" t="str">
        <f t="shared" si="105"/>
        <v>OK</v>
      </c>
      <c r="YC28" s="157" t="s">
        <v>43</v>
      </c>
      <c r="YD28" s="157">
        <v>49</v>
      </c>
      <c r="YE28" s="157">
        <v>49</v>
      </c>
      <c r="YF28" s="157">
        <v>0</v>
      </c>
      <c r="YG28" s="157">
        <v>0</v>
      </c>
      <c r="YH28" s="158">
        <f t="shared" si="106"/>
        <v>1</v>
      </c>
      <c r="YI28" s="158" t="str">
        <f t="shared" si="107"/>
        <v>OK</v>
      </c>
      <c r="YK28" s="157" t="s">
        <v>43</v>
      </c>
      <c r="YL28" s="157">
        <v>49</v>
      </c>
      <c r="YM28" s="157">
        <v>49</v>
      </c>
      <c r="YN28" s="157">
        <v>0</v>
      </c>
      <c r="YO28" s="157">
        <v>0</v>
      </c>
      <c r="YP28" s="158">
        <v>1</v>
      </c>
      <c r="YQ28" s="158" t="str">
        <f t="shared" si="125"/>
        <v>OK</v>
      </c>
      <c r="YS28" s="157" t="s">
        <v>43</v>
      </c>
      <c r="YT28" s="157">
        <v>49</v>
      </c>
      <c r="YU28" s="157">
        <v>49</v>
      </c>
      <c r="YV28" s="157">
        <v>0</v>
      </c>
      <c r="YW28" s="157">
        <v>0</v>
      </c>
      <c r="YX28" s="158">
        <v>1</v>
      </c>
      <c r="YY28" s="158" t="str">
        <f t="shared" si="109"/>
        <v>OK</v>
      </c>
      <c r="ZA28" s="157" t="s">
        <v>43</v>
      </c>
      <c r="ZB28" s="157">
        <v>49</v>
      </c>
      <c r="ZC28" s="157">
        <v>49</v>
      </c>
      <c r="ZD28" s="157">
        <v>0</v>
      </c>
      <c r="ZE28" s="157">
        <v>0</v>
      </c>
      <c r="ZF28" s="158">
        <v>1</v>
      </c>
      <c r="ZG28" s="158" t="str">
        <f t="shared" si="126"/>
        <v>OK</v>
      </c>
      <c r="ZI28" s="157" t="s">
        <v>43</v>
      </c>
      <c r="ZJ28" s="157">
        <v>49</v>
      </c>
      <c r="ZK28" s="157">
        <v>49</v>
      </c>
      <c r="ZL28" s="157">
        <v>0</v>
      </c>
      <c r="ZM28" s="157">
        <v>0</v>
      </c>
      <c r="ZN28" s="158">
        <v>1</v>
      </c>
      <c r="ZO28" s="158" t="str">
        <f t="shared" si="111"/>
        <v>OK</v>
      </c>
      <c r="ZQ28" s="157" t="s">
        <v>43</v>
      </c>
      <c r="ZR28" s="157">
        <v>49</v>
      </c>
      <c r="ZS28" s="157">
        <v>49</v>
      </c>
      <c r="ZT28" s="157">
        <v>0</v>
      </c>
      <c r="ZU28" s="157">
        <v>0</v>
      </c>
      <c r="ZV28" s="158">
        <v>1</v>
      </c>
      <c r="ZW28" s="158" t="str">
        <f t="shared" si="127"/>
        <v>OK</v>
      </c>
      <c r="ZY28" s="157" t="s">
        <v>43</v>
      </c>
      <c r="ZZ28" s="157">
        <v>49</v>
      </c>
      <c r="AAA28" s="157">
        <v>49</v>
      </c>
      <c r="AAB28" s="157">
        <v>0</v>
      </c>
      <c r="AAC28" s="157">
        <v>0</v>
      </c>
      <c r="AAD28" s="158">
        <v>1</v>
      </c>
      <c r="AAE28" s="158" t="str">
        <f t="shared" si="113"/>
        <v>OK</v>
      </c>
      <c r="AAG28" s="157" t="s">
        <v>43</v>
      </c>
      <c r="AAH28" s="157">
        <v>49</v>
      </c>
      <c r="AAI28" s="157">
        <v>49</v>
      </c>
      <c r="AAJ28" s="157">
        <v>0</v>
      </c>
      <c r="AAK28" s="157">
        <v>0</v>
      </c>
      <c r="AAL28" s="158">
        <v>1</v>
      </c>
      <c r="AAM28" s="158" t="str">
        <f t="shared" si="128"/>
        <v>OK</v>
      </c>
      <c r="AAO28" s="157" t="s">
        <v>43</v>
      </c>
      <c r="AAP28" s="157">
        <v>49</v>
      </c>
      <c r="AAQ28" s="157">
        <v>49</v>
      </c>
      <c r="AAR28" s="157">
        <v>0</v>
      </c>
      <c r="AAS28" s="157">
        <v>0</v>
      </c>
      <c r="AAT28" s="158">
        <v>1</v>
      </c>
      <c r="AAU28" s="158" t="str">
        <f t="shared" si="115"/>
        <v>OK</v>
      </c>
    </row>
    <row r="29" spans="1:723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3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4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5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6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7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8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9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0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1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2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3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4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5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6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7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8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9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0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1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2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3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4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5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22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16"/>
        <v>1</v>
      </c>
      <c r="ID29" s="4">
        <f t="shared" si="28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17"/>
        <v>1</v>
      </c>
      <c r="IL29" s="4">
        <f t="shared" si="29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30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31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2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3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4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5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18"/>
        <v>1</v>
      </c>
      <c r="KP29" s="4">
        <f t="shared" si="36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7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8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19"/>
        <v>1</v>
      </c>
      <c r="LV29" s="4">
        <f t="shared" si="39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20"/>
        <v>1</v>
      </c>
      <c r="MD29" s="158">
        <f t="shared" si="40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41"/>
        <v>1</v>
      </c>
      <c r="ML29" s="158">
        <f t="shared" si="42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3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4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5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6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7"/>
        <v>1</v>
      </c>
      <c r="OU29" s="158">
        <f t="shared" si="48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21"/>
        <v>1</v>
      </c>
      <c r="PC29" s="158">
        <f t="shared" si="49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50"/>
        <v>1</v>
      </c>
      <c r="PK29" s="158">
        <f t="shared" si="51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2"/>
        <v>1</v>
      </c>
      <c r="PS29" s="158">
        <f t="shared" si="53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4"/>
        <v>1</v>
      </c>
      <c r="QA29" s="158">
        <f t="shared" si="55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6"/>
        <v>1</v>
      </c>
      <c r="QI29" s="158">
        <f t="shared" si="57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8"/>
        <v>1</v>
      </c>
      <c r="QQ29" s="158">
        <f t="shared" si="59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60"/>
        <v>1</v>
      </c>
      <c r="QY29" s="158">
        <f t="shared" si="61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2"/>
        <v>1</v>
      </c>
      <c r="RG29" s="158">
        <f t="shared" si="63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4"/>
        <v>1</v>
      </c>
      <c r="RO29" s="158">
        <f t="shared" si="65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6"/>
        <v>1</v>
      </c>
      <c r="RW29" s="158">
        <f t="shared" si="67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8"/>
        <v>1</v>
      </c>
      <c r="SE29" s="158">
        <f t="shared" si="69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70"/>
        <v>1</v>
      </c>
      <c r="SM29" s="158">
        <f t="shared" si="71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2"/>
        <v>1</v>
      </c>
      <c r="SU29" s="158">
        <f t="shared" si="73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4"/>
        <v>1</v>
      </c>
      <c r="TC29" s="158">
        <f t="shared" si="75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6"/>
        <v>1</v>
      </c>
      <c r="TK29" s="158">
        <f t="shared" si="77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8"/>
        <v>1</v>
      </c>
      <c r="TS29" s="158">
        <f t="shared" si="79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80"/>
        <v>1</v>
      </c>
      <c r="UA29" s="158">
        <f t="shared" si="81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2"/>
        <v>1</v>
      </c>
      <c r="UI29" s="158">
        <f t="shared" si="83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4"/>
        <v>1</v>
      </c>
      <c r="UQ29" s="158">
        <f t="shared" si="85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6"/>
        <v>1</v>
      </c>
      <c r="UY29" s="158">
        <f t="shared" si="87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8"/>
        <v>1</v>
      </c>
      <c r="VG29" s="158">
        <f t="shared" si="89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90"/>
        <v>1</v>
      </c>
      <c r="VO29" s="158">
        <f t="shared" si="91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2"/>
        <v>1</v>
      </c>
      <c r="VW29" s="158">
        <f t="shared" si="93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4"/>
        <v>1</v>
      </c>
      <c r="WE29" s="158">
        <f t="shared" si="95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6"/>
        <v>1</v>
      </c>
      <c r="WM29" s="158">
        <f t="shared" si="97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8"/>
        <v>1</v>
      </c>
      <c r="WU29" s="158">
        <f t="shared" si="99"/>
        <v>0</v>
      </c>
      <c r="WW29" s="157" t="s">
        <v>44</v>
      </c>
      <c r="WX29" s="157">
        <v>4</v>
      </c>
      <c r="WY29" s="157">
        <v>4</v>
      </c>
      <c r="WZ29" s="157">
        <v>0</v>
      </c>
      <c r="XA29" s="157">
        <v>0</v>
      </c>
      <c r="XB29" s="158">
        <f t="shared" si="100"/>
        <v>1</v>
      </c>
      <c r="XC29" s="158" t="str">
        <f t="shared" si="101"/>
        <v>OK</v>
      </c>
      <c r="XE29" s="157" t="s">
        <v>44</v>
      </c>
      <c r="XF29" s="157">
        <v>4</v>
      </c>
      <c r="XG29" s="157">
        <v>4</v>
      </c>
      <c r="XH29" s="157">
        <v>0</v>
      </c>
      <c r="XI29" s="157">
        <v>0</v>
      </c>
      <c r="XJ29" s="158">
        <f t="shared" si="102"/>
        <v>1</v>
      </c>
      <c r="XK29" s="158" t="str">
        <f t="shared" si="123"/>
        <v>OK</v>
      </c>
      <c r="XM29" s="157" t="s">
        <v>44</v>
      </c>
      <c r="XN29" s="157">
        <v>4</v>
      </c>
      <c r="XO29" s="157">
        <v>4</v>
      </c>
      <c r="XP29" s="157">
        <v>0</v>
      </c>
      <c r="XQ29" s="157">
        <v>0</v>
      </c>
      <c r="XR29" s="158">
        <f t="shared" si="103"/>
        <v>1</v>
      </c>
      <c r="XS29" s="158" t="str">
        <f t="shared" si="124"/>
        <v>OK</v>
      </c>
      <c r="XU29" s="157" t="s">
        <v>44</v>
      </c>
      <c r="XV29" s="157">
        <v>4</v>
      </c>
      <c r="XW29" s="157">
        <v>4</v>
      </c>
      <c r="XX29" s="157">
        <v>0</v>
      </c>
      <c r="XY29" s="157">
        <v>0</v>
      </c>
      <c r="XZ29" s="158">
        <f t="shared" si="104"/>
        <v>1</v>
      </c>
      <c r="YA29" s="158" t="str">
        <f t="shared" si="105"/>
        <v>OK</v>
      </c>
      <c r="YC29" s="157" t="s">
        <v>44</v>
      </c>
      <c r="YD29" s="157">
        <v>4</v>
      </c>
      <c r="YE29" s="157">
        <v>4</v>
      </c>
      <c r="YF29" s="157">
        <v>0</v>
      </c>
      <c r="YG29" s="157">
        <v>0</v>
      </c>
      <c r="YH29" s="158">
        <f t="shared" si="106"/>
        <v>1</v>
      </c>
      <c r="YI29" s="158" t="str">
        <f t="shared" si="107"/>
        <v>OK</v>
      </c>
      <c r="YK29" s="157" t="s">
        <v>44</v>
      </c>
      <c r="YL29" s="157">
        <v>4</v>
      </c>
      <c r="YM29" s="157">
        <v>4</v>
      </c>
      <c r="YN29" s="157">
        <v>0</v>
      </c>
      <c r="YO29" s="157">
        <v>0</v>
      </c>
      <c r="YP29" s="158">
        <v>1</v>
      </c>
      <c r="YQ29" s="158" t="str">
        <f t="shared" si="125"/>
        <v>OK</v>
      </c>
      <c r="YS29" s="157" t="s">
        <v>44</v>
      </c>
      <c r="YT29" s="157">
        <v>4</v>
      </c>
      <c r="YU29" s="157">
        <v>4</v>
      </c>
      <c r="YV29" s="157">
        <v>0</v>
      </c>
      <c r="YW29" s="157">
        <v>0</v>
      </c>
      <c r="YX29" s="158">
        <v>1</v>
      </c>
      <c r="YY29" s="158" t="str">
        <f t="shared" si="109"/>
        <v>OK</v>
      </c>
      <c r="ZA29" s="157" t="s">
        <v>44</v>
      </c>
      <c r="ZB29" s="157">
        <v>4</v>
      </c>
      <c r="ZC29" s="157">
        <v>4</v>
      </c>
      <c r="ZD29" s="157">
        <v>0</v>
      </c>
      <c r="ZE29" s="157">
        <v>0</v>
      </c>
      <c r="ZF29" s="158">
        <v>1</v>
      </c>
      <c r="ZG29" s="158" t="str">
        <f t="shared" si="126"/>
        <v>OK</v>
      </c>
      <c r="ZI29" s="157" t="s">
        <v>44</v>
      </c>
      <c r="ZJ29" s="157">
        <v>4</v>
      </c>
      <c r="ZK29" s="157">
        <v>4</v>
      </c>
      <c r="ZL29" s="157">
        <v>0</v>
      </c>
      <c r="ZM29" s="157">
        <v>0</v>
      </c>
      <c r="ZN29" s="158">
        <v>1</v>
      </c>
      <c r="ZO29" s="158" t="str">
        <f t="shared" si="111"/>
        <v>OK</v>
      </c>
      <c r="ZQ29" s="157" t="s">
        <v>44</v>
      </c>
      <c r="ZR29" s="157">
        <v>4</v>
      </c>
      <c r="ZS29" s="157">
        <v>4</v>
      </c>
      <c r="ZT29" s="157">
        <v>0</v>
      </c>
      <c r="ZU29" s="157">
        <v>0</v>
      </c>
      <c r="ZV29" s="158">
        <v>1</v>
      </c>
      <c r="ZW29" s="158" t="str">
        <f t="shared" si="127"/>
        <v>OK</v>
      </c>
      <c r="ZY29" s="157" t="s">
        <v>44</v>
      </c>
      <c r="ZZ29" s="157">
        <v>4</v>
      </c>
      <c r="AAA29" s="157">
        <v>4</v>
      </c>
      <c r="AAB29" s="157">
        <v>0</v>
      </c>
      <c r="AAC29" s="157">
        <v>0</v>
      </c>
      <c r="AAD29" s="158">
        <v>1</v>
      </c>
      <c r="AAE29" s="158" t="str">
        <f t="shared" si="113"/>
        <v>OK</v>
      </c>
      <c r="AAG29" s="157" t="s">
        <v>44</v>
      </c>
      <c r="AAH29" s="157">
        <v>4</v>
      </c>
      <c r="AAI29" s="157">
        <v>4</v>
      </c>
      <c r="AAJ29" s="157">
        <v>0</v>
      </c>
      <c r="AAK29" s="157">
        <v>0</v>
      </c>
      <c r="AAL29" s="158">
        <v>1</v>
      </c>
      <c r="AAM29" s="158" t="str">
        <f t="shared" si="128"/>
        <v>OK</v>
      </c>
      <c r="AAO29" s="157" t="s">
        <v>44</v>
      </c>
      <c r="AAP29" s="157">
        <v>4</v>
      </c>
      <c r="AAQ29" s="157">
        <v>4</v>
      </c>
      <c r="AAR29" s="157">
        <v>0</v>
      </c>
      <c r="AAS29" s="157">
        <v>0</v>
      </c>
      <c r="AAT29" s="158">
        <v>1</v>
      </c>
      <c r="AAU29" s="158" t="str">
        <f t="shared" si="115"/>
        <v>OK</v>
      </c>
    </row>
    <row r="30" spans="1:723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3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4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5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6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7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8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9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0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1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2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3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4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5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6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7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8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9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0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1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2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3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4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5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22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16"/>
        <v>1</v>
      </c>
      <c r="ID30" s="4">
        <f t="shared" si="28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17"/>
        <v>1</v>
      </c>
      <c r="IL30" s="4">
        <f t="shared" si="29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30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31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2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3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4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5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18"/>
        <v>1</v>
      </c>
      <c r="KP30" s="4">
        <f t="shared" si="36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7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8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19"/>
        <v>1</v>
      </c>
      <c r="LV30" s="4">
        <f t="shared" si="39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20"/>
        <v>1</v>
      </c>
      <c r="MD30" s="158">
        <f t="shared" si="40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41"/>
        <v>1</v>
      </c>
      <c r="ML30" s="158">
        <f t="shared" si="42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3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4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5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6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7"/>
        <v>1</v>
      </c>
      <c r="OU30" s="158">
        <f t="shared" si="48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21"/>
        <v>1</v>
      </c>
      <c r="PC30" s="158">
        <f t="shared" si="49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50"/>
        <v>1</v>
      </c>
      <c r="PK30" s="158">
        <f t="shared" si="51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2"/>
        <v>1</v>
      </c>
      <c r="PS30" s="158">
        <f t="shared" si="53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4"/>
        <v>1</v>
      </c>
      <c r="QA30" s="158">
        <f t="shared" si="55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6"/>
        <v>1</v>
      </c>
      <c r="QI30" s="158">
        <f t="shared" si="57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8"/>
        <v>1</v>
      </c>
      <c r="QQ30" s="158">
        <f t="shared" si="59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60"/>
        <v>1</v>
      </c>
      <c r="QY30" s="158">
        <f t="shared" si="61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2"/>
        <v>1</v>
      </c>
      <c r="RG30" s="158">
        <f t="shared" si="63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4"/>
        <v>1</v>
      </c>
      <c r="RO30" s="158">
        <f t="shared" si="65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6"/>
        <v>1</v>
      </c>
      <c r="RW30" s="158">
        <f t="shared" si="67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8"/>
        <v>1</v>
      </c>
      <c r="SE30" s="158">
        <f t="shared" si="69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70"/>
        <v>1</v>
      </c>
      <c r="SM30" s="158">
        <f t="shared" si="71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2"/>
        <v>1</v>
      </c>
      <c r="SU30" s="158">
        <f t="shared" si="73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4"/>
        <v>1</v>
      </c>
      <c r="TC30" s="158">
        <f t="shared" si="75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6"/>
        <v>1</v>
      </c>
      <c r="TK30" s="158">
        <f t="shared" si="77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8"/>
        <v>1</v>
      </c>
      <c r="TS30" s="158">
        <f t="shared" si="79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80"/>
        <v>1</v>
      </c>
      <c r="UA30" s="158">
        <f t="shared" si="81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2"/>
        <v>1</v>
      </c>
      <c r="UI30" s="158">
        <f t="shared" si="83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4"/>
        <v>1</v>
      </c>
      <c r="UQ30" s="158">
        <f t="shared" si="85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6"/>
        <v>1</v>
      </c>
      <c r="UY30" s="158">
        <f t="shared" si="87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8"/>
        <v>1</v>
      </c>
      <c r="VG30" s="158">
        <f t="shared" si="89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90"/>
        <v>1</v>
      </c>
      <c r="VO30" s="158">
        <f t="shared" si="91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2"/>
        <v>1</v>
      </c>
      <c r="VW30" s="158">
        <f t="shared" si="93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4"/>
        <v>1</v>
      </c>
      <c r="WE30" s="158">
        <f t="shared" si="95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6"/>
        <v>1</v>
      </c>
      <c r="WM30" s="158">
        <f t="shared" si="97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8"/>
        <v>1</v>
      </c>
      <c r="WU30" s="158">
        <f t="shared" si="99"/>
        <v>0</v>
      </c>
      <c r="WW30" s="157" t="s">
        <v>45</v>
      </c>
      <c r="WX30" s="157">
        <v>52</v>
      </c>
      <c r="WY30" s="157">
        <v>52</v>
      </c>
      <c r="WZ30" s="157">
        <v>0</v>
      </c>
      <c r="XA30" s="157">
        <v>0</v>
      </c>
      <c r="XB30" s="158">
        <f t="shared" si="100"/>
        <v>1</v>
      </c>
      <c r="XC30" s="158" t="str">
        <f t="shared" si="101"/>
        <v>OK</v>
      </c>
      <c r="XE30" s="157" t="s">
        <v>45</v>
      </c>
      <c r="XF30" s="157">
        <v>52</v>
      </c>
      <c r="XG30" s="157">
        <v>52</v>
      </c>
      <c r="XH30" s="157">
        <v>0</v>
      </c>
      <c r="XI30" s="157">
        <v>0</v>
      </c>
      <c r="XJ30" s="158">
        <f t="shared" si="102"/>
        <v>1</v>
      </c>
      <c r="XK30" s="158" t="str">
        <f t="shared" si="123"/>
        <v>OK</v>
      </c>
      <c r="XM30" s="157" t="s">
        <v>45</v>
      </c>
      <c r="XN30" s="157">
        <v>52</v>
      </c>
      <c r="XO30" s="157">
        <v>52</v>
      </c>
      <c r="XP30" s="157">
        <v>0</v>
      </c>
      <c r="XQ30" s="157">
        <v>0</v>
      </c>
      <c r="XR30" s="158">
        <f t="shared" si="103"/>
        <v>1</v>
      </c>
      <c r="XS30" s="158" t="str">
        <f t="shared" si="124"/>
        <v>OK</v>
      </c>
      <c r="XU30" s="157" t="s">
        <v>45</v>
      </c>
      <c r="XV30" s="157">
        <v>52</v>
      </c>
      <c r="XW30" s="157">
        <v>52</v>
      </c>
      <c r="XX30" s="157">
        <v>0</v>
      </c>
      <c r="XY30" s="157">
        <v>0</v>
      </c>
      <c r="XZ30" s="158">
        <f t="shared" si="104"/>
        <v>1</v>
      </c>
      <c r="YA30" s="158" t="str">
        <f t="shared" si="105"/>
        <v>OK</v>
      </c>
      <c r="YC30" s="157" t="s">
        <v>45</v>
      </c>
      <c r="YD30" s="157">
        <v>52</v>
      </c>
      <c r="YE30" s="157">
        <v>52</v>
      </c>
      <c r="YF30" s="157">
        <v>0</v>
      </c>
      <c r="YG30" s="157">
        <v>0</v>
      </c>
      <c r="YH30" s="158">
        <f t="shared" si="106"/>
        <v>1</v>
      </c>
      <c r="YI30" s="158" t="str">
        <f t="shared" si="107"/>
        <v>OK</v>
      </c>
      <c r="YK30" s="157" t="s">
        <v>45</v>
      </c>
      <c r="YL30" s="157">
        <v>52</v>
      </c>
      <c r="YM30" s="157">
        <v>52</v>
      </c>
      <c r="YN30" s="157">
        <v>0</v>
      </c>
      <c r="YO30" s="157">
        <v>0</v>
      </c>
      <c r="YP30" s="158">
        <v>1</v>
      </c>
      <c r="YQ30" s="158" t="str">
        <f t="shared" si="125"/>
        <v>OK</v>
      </c>
      <c r="YS30" s="157" t="s">
        <v>45</v>
      </c>
      <c r="YT30" s="157">
        <v>52</v>
      </c>
      <c r="YU30" s="157">
        <v>52</v>
      </c>
      <c r="YV30" s="157">
        <v>0</v>
      </c>
      <c r="YW30" s="157">
        <v>0</v>
      </c>
      <c r="YX30" s="158">
        <v>1</v>
      </c>
      <c r="YY30" s="158" t="str">
        <f t="shared" si="109"/>
        <v>OK</v>
      </c>
      <c r="ZA30" s="157" t="s">
        <v>45</v>
      </c>
      <c r="ZB30" s="157">
        <v>52</v>
      </c>
      <c r="ZC30" s="157">
        <v>52</v>
      </c>
      <c r="ZD30" s="157">
        <v>0</v>
      </c>
      <c r="ZE30" s="157">
        <v>0</v>
      </c>
      <c r="ZF30" s="158">
        <v>1</v>
      </c>
      <c r="ZG30" s="158" t="str">
        <f t="shared" si="126"/>
        <v>OK</v>
      </c>
      <c r="ZI30" s="157" t="s">
        <v>45</v>
      </c>
      <c r="ZJ30" s="157">
        <v>52</v>
      </c>
      <c r="ZK30" s="157">
        <v>52</v>
      </c>
      <c r="ZL30" s="157">
        <v>0</v>
      </c>
      <c r="ZM30" s="157">
        <v>0</v>
      </c>
      <c r="ZN30" s="158">
        <v>1</v>
      </c>
      <c r="ZO30" s="158" t="str">
        <f t="shared" si="111"/>
        <v>OK</v>
      </c>
      <c r="ZQ30" s="157" t="s">
        <v>45</v>
      </c>
      <c r="ZR30" s="157">
        <v>52</v>
      </c>
      <c r="ZS30" s="157">
        <v>52</v>
      </c>
      <c r="ZT30" s="157">
        <v>0</v>
      </c>
      <c r="ZU30" s="157">
        <v>0</v>
      </c>
      <c r="ZV30" s="158">
        <v>1</v>
      </c>
      <c r="ZW30" s="158" t="str">
        <f t="shared" si="127"/>
        <v>OK</v>
      </c>
      <c r="ZY30" s="157" t="s">
        <v>45</v>
      </c>
      <c r="ZZ30" s="157">
        <v>52</v>
      </c>
      <c r="AAA30" s="157">
        <v>52</v>
      </c>
      <c r="AAB30" s="157">
        <v>0</v>
      </c>
      <c r="AAC30" s="157">
        <v>0</v>
      </c>
      <c r="AAD30" s="158">
        <v>1</v>
      </c>
      <c r="AAE30" s="158" t="str">
        <f t="shared" si="113"/>
        <v>OK</v>
      </c>
      <c r="AAG30" s="157" t="s">
        <v>45</v>
      </c>
      <c r="AAH30" s="157">
        <v>52</v>
      </c>
      <c r="AAI30" s="157">
        <v>52</v>
      </c>
      <c r="AAJ30" s="157">
        <v>0</v>
      </c>
      <c r="AAK30" s="157">
        <v>0</v>
      </c>
      <c r="AAL30" s="158">
        <v>1</v>
      </c>
      <c r="AAM30" s="158" t="str">
        <f t="shared" si="128"/>
        <v>OK</v>
      </c>
      <c r="AAO30" s="157" t="s">
        <v>45</v>
      </c>
      <c r="AAP30" s="157">
        <v>52</v>
      </c>
      <c r="AAQ30" s="157">
        <v>52</v>
      </c>
      <c r="AAR30" s="157">
        <v>0</v>
      </c>
      <c r="AAS30" s="157">
        <v>0</v>
      </c>
      <c r="AAT30" s="158">
        <v>1</v>
      </c>
      <c r="AAU30" s="158" t="str">
        <f t="shared" si="115"/>
        <v>OK</v>
      </c>
    </row>
    <row r="31" spans="1:723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3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4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5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6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7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8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9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0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1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2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3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4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5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6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7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8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9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0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1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2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3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4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5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22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6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7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8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9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30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31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2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3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4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5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6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7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8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9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20"/>
        <v>1</v>
      </c>
      <c r="MD31" s="158">
        <f t="shared" si="40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41"/>
        <v>1</v>
      </c>
      <c r="ML31" s="158">
        <f t="shared" si="42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3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4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5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6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8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9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50"/>
        <v>1</v>
      </c>
      <c r="PK31" s="158">
        <f t="shared" si="51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2"/>
        <v>1</v>
      </c>
      <c r="PS31" s="158">
        <f t="shared" si="53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4"/>
        <v>1</v>
      </c>
      <c r="QA31" s="158">
        <f t="shared" si="55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6"/>
        <v>1</v>
      </c>
      <c r="QI31" s="158">
        <f t="shared" si="57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8"/>
        <v>1</v>
      </c>
      <c r="QQ31" s="158">
        <f t="shared" si="59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60"/>
        <v>1</v>
      </c>
      <c r="QY31" s="158">
        <f t="shared" si="61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2"/>
        <v>1</v>
      </c>
      <c r="RG31" s="158">
        <f t="shared" si="63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4"/>
        <v>1</v>
      </c>
      <c r="RO31" s="158">
        <f t="shared" si="65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6"/>
        <v>1</v>
      </c>
      <c r="RW31" s="158">
        <f t="shared" si="67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8"/>
        <v>1</v>
      </c>
      <c r="SE31" s="158">
        <f t="shared" si="69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70"/>
        <v>1</v>
      </c>
      <c r="SM31" s="158">
        <f t="shared" si="71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2"/>
        <v>1</v>
      </c>
      <c r="SU31" s="158">
        <f t="shared" si="73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4"/>
        <v>1</v>
      </c>
      <c r="TC31" s="158">
        <f t="shared" si="75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6"/>
        <v>1</v>
      </c>
      <c r="TK31" s="158">
        <f t="shared" si="77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8"/>
        <v>1</v>
      </c>
      <c r="TS31" s="158">
        <f t="shared" si="79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80"/>
        <v>1</v>
      </c>
      <c r="UA31" s="158">
        <f t="shared" si="81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2"/>
        <v>1</v>
      </c>
      <c r="UI31" s="158">
        <f t="shared" si="83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4"/>
        <v>1</v>
      </c>
      <c r="UQ31" s="158">
        <f t="shared" si="85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6"/>
        <v>1</v>
      </c>
      <c r="UY31" s="158">
        <f t="shared" si="87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8"/>
        <v>1</v>
      </c>
      <c r="VG31" s="158">
        <f t="shared" si="89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90"/>
        <v>1</v>
      </c>
      <c r="VO31" s="158">
        <f t="shared" si="91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2"/>
        <v>1</v>
      </c>
      <c r="VW31" s="158">
        <f t="shared" si="93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4"/>
        <v>1</v>
      </c>
      <c r="WE31" s="158">
        <f t="shared" si="95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6"/>
        <v>1</v>
      </c>
      <c r="WM31" s="158">
        <f t="shared" si="97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8"/>
        <v>1</v>
      </c>
      <c r="WU31" s="158">
        <f t="shared" si="99"/>
        <v>0</v>
      </c>
      <c r="WW31" s="163" t="s">
        <v>46</v>
      </c>
      <c r="WX31" s="157">
        <v>141</v>
      </c>
      <c r="WY31" s="157">
        <v>141</v>
      </c>
      <c r="WZ31" s="157">
        <v>0</v>
      </c>
      <c r="XA31" s="157">
        <v>0</v>
      </c>
      <c r="XB31" s="158">
        <f t="shared" si="100"/>
        <v>1</v>
      </c>
      <c r="XC31" s="158" t="str">
        <f t="shared" si="101"/>
        <v>OK</v>
      </c>
      <c r="XE31" s="163" t="s">
        <v>46</v>
      </c>
      <c r="XF31" s="157">
        <f>145-4</f>
        <v>141</v>
      </c>
      <c r="XG31" s="157">
        <v>141</v>
      </c>
      <c r="XH31" s="157">
        <v>0</v>
      </c>
      <c r="XI31" s="157">
        <f>4-4</f>
        <v>0</v>
      </c>
      <c r="XJ31" s="158">
        <f t="shared" si="102"/>
        <v>1</v>
      </c>
      <c r="XK31" s="158" t="str">
        <f t="shared" si="123"/>
        <v>OK</v>
      </c>
      <c r="XM31" s="163" t="s">
        <v>46</v>
      </c>
      <c r="XN31" s="157">
        <f>145</f>
        <v>145</v>
      </c>
      <c r="XO31" s="157">
        <v>141</v>
      </c>
      <c r="XP31" s="157">
        <f>0+4</f>
        <v>4</v>
      </c>
      <c r="XQ31" s="157">
        <f>4-4</f>
        <v>0</v>
      </c>
      <c r="XR31" s="158">
        <f t="shared" si="103"/>
        <v>0.97241379310344822</v>
      </c>
      <c r="XS31" s="158" t="str">
        <f t="shared" si="124"/>
        <v>Fail:-3%</v>
      </c>
      <c r="XU31" s="163" t="s">
        <v>46</v>
      </c>
      <c r="XV31" s="157">
        <v>141</v>
      </c>
      <c r="XW31" s="157">
        <v>141</v>
      </c>
      <c r="XX31" s="157">
        <v>0</v>
      </c>
      <c r="XY31" s="157">
        <v>0</v>
      </c>
      <c r="XZ31" s="158">
        <f t="shared" si="104"/>
        <v>1</v>
      </c>
      <c r="YA31" s="158" t="str">
        <f t="shared" si="105"/>
        <v>OK</v>
      </c>
      <c r="YC31" s="163" t="s">
        <v>46</v>
      </c>
      <c r="YD31" s="157">
        <v>145</v>
      </c>
      <c r="YE31" s="157">
        <v>141</v>
      </c>
      <c r="YF31" s="157">
        <v>4</v>
      </c>
      <c r="YG31" s="157">
        <v>0</v>
      </c>
      <c r="YH31" s="158">
        <f t="shared" si="106"/>
        <v>0.97241379310344822</v>
      </c>
      <c r="YI31" s="110" t="str">
        <f t="shared" si="107"/>
        <v>OK</v>
      </c>
      <c r="YK31" s="163" t="s">
        <v>46</v>
      </c>
      <c r="YL31" s="157">
        <v>141</v>
      </c>
      <c r="YM31" s="157">
        <v>141</v>
      </c>
      <c r="YN31" s="157">
        <v>0</v>
      </c>
      <c r="YO31" s="157">
        <v>0</v>
      </c>
      <c r="YP31" s="158">
        <v>1</v>
      </c>
      <c r="YQ31" s="158" t="str">
        <f t="shared" si="125"/>
        <v>OK</v>
      </c>
      <c r="YS31" s="163" t="s">
        <v>46</v>
      </c>
      <c r="YT31" s="157">
        <v>145</v>
      </c>
      <c r="YU31" s="157">
        <v>141</v>
      </c>
      <c r="YV31" s="157">
        <v>4</v>
      </c>
      <c r="YW31" s="157">
        <v>0</v>
      </c>
      <c r="YX31" s="158">
        <v>0.97</v>
      </c>
      <c r="YY31" s="110" t="str">
        <f t="shared" si="109"/>
        <v>OK</v>
      </c>
      <c r="ZA31" s="163" t="s">
        <v>46</v>
      </c>
      <c r="ZB31" s="157">
        <v>141</v>
      </c>
      <c r="ZC31" s="157">
        <v>141</v>
      </c>
      <c r="ZD31" s="157">
        <v>0</v>
      </c>
      <c r="ZE31" s="157">
        <v>0</v>
      </c>
      <c r="ZF31" s="158">
        <v>1</v>
      </c>
      <c r="ZG31" s="158" t="str">
        <f t="shared" si="126"/>
        <v>OK</v>
      </c>
      <c r="ZI31" s="163" t="s">
        <v>46</v>
      </c>
      <c r="ZJ31" s="157">
        <v>145</v>
      </c>
      <c r="ZK31" s="157">
        <v>141</v>
      </c>
      <c r="ZL31" s="157">
        <v>4</v>
      </c>
      <c r="ZM31" s="157">
        <v>0</v>
      </c>
      <c r="ZN31" s="158">
        <v>0.97</v>
      </c>
      <c r="ZO31" s="110" t="str">
        <f t="shared" si="111"/>
        <v>OK</v>
      </c>
      <c r="ZQ31" s="163" t="s">
        <v>46</v>
      </c>
      <c r="ZR31" s="157">
        <v>141</v>
      </c>
      <c r="ZS31" s="157">
        <v>141</v>
      </c>
      <c r="ZT31" s="157">
        <v>0</v>
      </c>
      <c r="ZU31" s="157">
        <v>0</v>
      </c>
      <c r="ZV31" s="158">
        <v>1</v>
      </c>
      <c r="ZW31" s="158" t="str">
        <f t="shared" si="127"/>
        <v>OK</v>
      </c>
      <c r="ZY31" s="163" t="s">
        <v>46</v>
      </c>
      <c r="ZZ31" s="157">
        <v>145</v>
      </c>
      <c r="AAA31" s="157">
        <v>141</v>
      </c>
      <c r="AAB31" s="157">
        <v>4</v>
      </c>
      <c r="AAC31" s="157">
        <v>0</v>
      </c>
      <c r="AAD31" s="158">
        <v>0.97</v>
      </c>
      <c r="AAE31" s="110" t="str">
        <f t="shared" si="113"/>
        <v>OK</v>
      </c>
      <c r="AAG31" s="163" t="s">
        <v>46</v>
      </c>
      <c r="AAH31" s="157">
        <v>141</v>
      </c>
      <c r="AAI31" s="157">
        <v>141</v>
      </c>
      <c r="AAJ31" s="157">
        <v>0</v>
      </c>
      <c r="AAK31" s="157">
        <v>0</v>
      </c>
      <c r="AAL31" s="158">
        <v>1</v>
      </c>
      <c r="AAM31" s="158" t="str">
        <f t="shared" si="128"/>
        <v>OK</v>
      </c>
      <c r="AAO31" s="163" t="s">
        <v>46</v>
      </c>
      <c r="AAP31" s="157">
        <v>145</v>
      </c>
      <c r="AAQ31" s="157">
        <v>141</v>
      </c>
      <c r="AAR31" s="157">
        <v>4</v>
      </c>
      <c r="AAS31" s="157">
        <v>0</v>
      </c>
      <c r="AAT31" s="158">
        <v>0.97</v>
      </c>
      <c r="AAU31" s="110" t="str">
        <f t="shared" si="115"/>
        <v>OK</v>
      </c>
    </row>
    <row r="32" spans="1:723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3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4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5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6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7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8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9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0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1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2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3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4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5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6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7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8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9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0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1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2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3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4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5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22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16"/>
        <v>1</v>
      </c>
      <c r="ID32" s="4">
        <f t="shared" si="28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17"/>
        <v>1</v>
      </c>
      <c r="IL32" s="4">
        <f t="shared" si="29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30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31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2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3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4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5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18"/>
        <v>1</v>
      </c>
      <c r="KP32" s="4">
        <f t="shared" si="36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7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8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19"/>
        <v>1</v>
      </c>
      <c r="LV32" s="4">
        <f t="shared" si="39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20"/>
        <v>1</v>
      </c>
      <c r="MD32" s="158">
        <f t="shared" si="40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41"/>
        <v>1</v>
      </c>
      <c r="ML32" s="158">
        <f t="shared" si="42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3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4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5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6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7"/>
        <v>1</v>
      </c>
      <c r="OU32" s="158">
        <f t="shared" si="48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21"/>
        <v>1</v>
      </c>
      <c r="PC32" s="158">
        <f t="shared" si="49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50"/>
        <v>1</v>
      </c>
      <c r="PK32" s="158">
        <f t="shared" si="51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2"/>
        <v>1</v>
      </c>
      <c r="PS32" s="158">
        <f t="shared" si="53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4"/>
        <v>1</v>
      </c>
      <c r="QA32" s="158">
        <f t="shared" si="55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6"/>
        <v>1</v>
      </c>
      <c r="QI32" s="158">
        <f t="shared" si="57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8"/>
        <v>1</v>
      </c>
      <c r="QQ32" s="158">
        <f t="shared" si="59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60"/>
        <v>1</v>
      </c>
      <c r="QY32" s="158">
        <f t="shared" si="61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2"/>
        <v>1</v>
      </c>
      <c r="RG32" s="158">
        <f t="shared" si="63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4"/>
        <v>1</v>
      </c>
      <c r="RO32" s="158">
        <f t="shared" si="65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6"/>
        <v>1</v>
      </c>
      <c r="RW32" s="158">
        <f t="shared" si="67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8"/>
        <v>1</v>
      </c>
      <c r="SE32" s="158">
        <f t="shared" si="69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70"/>
        <v>1</v>
      </c>
      <c r="SM32" s="158">
        <f t="shared" si="71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2"/>
        <v>1</v>
      </c>
      <c r="SU32" s="158">
        <f t="shared" si="73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4"/>
        <v>1</v>
      </c>
      <c r="TC32" s="158">
        <f t="shared" si="75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6"/>
        <v>1</v>
      </c>
      <c r="TK32" s="158">
        <f t="shared" si="77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8"/>
        <v>1</v>
      </c>
      <c r="TS32" s="158">
        <f t="shared" si="79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80"/>
        <v>1</v>
      </c>
      <c r="UA32" s="158">
        <f t="shared" si="81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2"/>
        <v>1</v>
      </c>
      <c r="UI32" s="158">
        <f t="shared" si="83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4"/>
        <v>1</v>
      </c>
      <c r="UQ32" s="158">
        <f t="shared" si="85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6"/>
        <v>1</v>
      </c>
      <c r="UY32" s="158">
        <f t="shared" si="87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8"/>
        <v>1</v>
      </c>
      <c r="VG32" s="158">
        <f t="shared" si="89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90"/>
        <v>1</v>
      </c>
      <c r="VO32" s="158">
        <f t="shared" si="91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2"/>
        <v>1</v>
      </c>
      <c r="VW32" s="158">
        <f t="shared" si="93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4"/>
        <v>1</v>
      </c>
      <c r="WE32" s="158">
        <f t="shared" si="95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6"/>
        <v>1</v>
      </c>
      <c r="WM32" s="158">
        <f t="shared" si="97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8"/>
        <v>1</v>
      </c>
      <c r="WU32" s="158">
        <f t="shared" si="99"/>
        <v>0</v>
      </c>
      <c r="WW32" s="157" t="s">
        <v>47</v>
      </c>
      <c r="WX32" s="157">
        <v>45</v>
      </c>
      <c r="WY32" s="157">
        <v>45</v>
      </c>
      <c r="WZ32" s="157">
        <v>0</v>
      </c>
      <c r="XA32" s="157">
        <v>0</v>
      </c>
      <c r="XB32" s="158">
        <f t="shared" si="100"/>
        <v>1</v>
      </c>
      <c r="XC32" s="158" t="str">
        <f t="shared" si="101"/>
        <v>OK</v>
      </c>
      <c r="XE32" s="157" t="s">
        <v>47</v>
      </c>
      <c r="XF32" s="157">
        <v>45</v>
      </c>
      <c r="XG32" s="157">
        <v>45</v>
      </c>
      <c r="XH32" s="157">
        <v>0</v>
      </c>
      <c r="XI32" s="157">
        <v>0</v>
      </c>
      <c r="XJ32" s="158">
        <f t="shared" si="102"/>
        <v>1</v>
      </c>
      <c r="XK32" s="158" t="str">
        <f t="shared" si="123"/>
        <v>OK</v>
      </c>
      <c r="XM32" s="157" t="s">
        <v>47</v>
      </c>
      <c r="XN32" s="157">
        <v>45</v>
      </c>
      <c r="XO32" s="157">
        <v>45</v>
      </c>
      <c r="XP32" s="157">
        <v>0</v>
      </c>
      <c r="XQ32" s="157">
        <v>0</v>
      </c>
      <c r="XR32" s="158">
        <f t="shared" si="103"/>
        <v>1</v>
      </c>
      <c r="XS32" s="158" t="str">
        <f t="shared" si="124"/>
        <v>OK</v>
      </c>
      <c r="XU32" s="157" t="s">
        <v>47</v>
      </c>
      <c r="XV32" s="157">
        <v>45</v>
      </c>
      <c r="XW32" s="157">
        <v>45</v>
      </c>
      <c r="XX32" s="157">
        <v>0</v>
      </c>
      <c r="XY32" s="157">
        <v>0</v>
      </c>
      <c r="XZ32" s="158">
        <f t="shared" si="104"/>
        <v>1</v>
      </c>
      <c r="YA32" s="158" t="str">
        <f t="shared" si="105"/>
        <v>OK</v>
      </c>
      <c r="YC32" s="157" t="s">
        <v>47</v>
      </c>
      <c r="YD32" s="157">
        <v>45</v>
      </c>
      <c r="YE32" s="157">
        <v>45</v>
      </c>
      <c r="YF32" s="157">
        <v>0</v>
      </c>
      <c r="YG32" s="157">
        <v>0</v>
      </c>
      <c r="YH32" s="158">
        <f t="shared" si="106"/>
        <v>1</v>
      </c>
      <c r="YI32" s="158" t="str">
        <f t="shared" si="107"/>
        <v>OK</v>
      </c>
      <c r="YK32" s="157" t="s">
        <v>47</v>
      </c>
      <c r="YL32" s="157">
        <v>45</v>
      </c>
      <c r="YM32" s="157">
        <v>45</v>
      </c>
      <c r="YN32" s="157">
        <v>0</v>
      </c>
      <c r="YO32" s="157">
        <v>0</v>
      </c>
      <c r="YP32" s="158">
        <v>1</v>
      </c>
      <c r="YQ32" s="158" t="str">
        <f t="shared" si="125"/>
        <v>OK</v>
      </c>
      <c r="YS32" s="157" t="s">
        <v>47</v>
      </c>
      <c r="YT32" s="157">
        <v>45</v>
      </c>
      <c r="YU32" s="157">
        <v>45</v>
      </c>
      <c r="YV32" s="157">
        <v>0</v>
      </c>
      <c r="YW32" s="157">
        <v>0</v>
      </c>
      <c r="YX32" s="158">
        <v>1</v>
      </c>
      <c r="YY32" s="158" t="str">
        <f t="shared" si="109"/>
        <v>OK</v>
      </c>
      <c r="ZA32" s="157" t="s">
        <v>47</v>
      </c>
      <c r="ZB32" s="157">
        <v>45</v>
      </c>
      <c r="ZC32" s="157">
        <v>45</v>
      </c>
      <c r="ZD32" s="157">
        <v>0</v>
      </c>
      <c r="ZE32" s="157">
        <v>0</v>
      </c>
      <c r="ZF32" s="158">
        <v>1</v>
      </c>
      <c r="ZG32" s="158" t="str">
        <f t="shared" si="126"/>
        <v>OK</v>
      </c>
      <c r="ZI32" s="157" t="s">
        <v>47</v>
      </c>
      <c r="ZJ32" s="157">
        <v>45</v>
      </c>
      <c r="ZK32" s="157">
        <v>45</v>
      </c>
      <c r="ZL32" s="157">
        <v>0</v>
      </c>
      <c r="ZM32" s="157">
        <v>0</v>
      </c>
      <c r="ZN32" s="158">
        <v>1</v>
      </c>
      <c r="ZO32" s="158" t="str">
        <f t="shared" si="111"/>
        <v>OK</v>
      </c>
      <c r="ZQ32" s="157" t="s">
        <v>47</v>
      </c>
      <c r="ZR32" s="157">
        <v>45</v>
      </c>
      <c r="ZS32" s="157">
        <v>45</v>
      </c>
      <c r="ZT32" s="157">
        <v>0</v>
      </c>
      <c r="ZU32" s="157">
        <v>0</v>
      </c>
      <c r="ZV32" s="158">
        <v>1</v>
      </c>
      <c r="ZW32" s="158" t="str">
        <f t="shared" si="127"/>
        <v>OK</v>
      </c>
      <c r="ZY32" s="157" t="s">
        <v>47</v>
      </c>
      <c r="ZZ32" s="157">
        <v>45</v>
      </c>
      <c r="AAA32" s="157">
        <v>45</v>
      </c>
      <c r="AAB32" s="157">
        <v>0</v>
      </c>
      <c r="AAC32" s="157">
        <v>0</v>
      </c>
      <c r="AAD32" s="158">
        <v>1</v>
      </c>
      <c r="AAE32" s="158" t="str">
        <f t="shared" si="113"/>
        <v>OK</v>
      </c>
      <c r="AAG32" s="157" t="s">
        <v>47</v>
      </c>
      <c r="AAH32" s="157">
        <v>45</v>
      </c>
      <c r="AAI32" s="157">
        <v>45</v>
      </c>
      <c r="AAJ32" s="157">
        <v>0</v>
      </c>
      <c r="AAK32" s="157">
        <v>0</v>
      </c>
      <c r="AAL32" s="158">
        <v>1</v>
      </c>
      <c r="AAM32" s="158" t="str">
        <f t="shared" si="128"/>
        <v>OK</v>
      </c>
      <c r="AAO32" s="157" t="s">
        <v>47</v>
      </c>
      <c r="AAP32" s="157">
        <v>45</v>
      </c>
      <c r="AAQ32" s="157">
        <v>45</v>
      </c>
      <c r="AAR32" s="157">
        <v>0</v>
      </c>
      <c r="AAS32" s="157">
        <v>0</v>
      </c>
      <c r="AAT32" s="158">
        <v>1</v>
      </c>
      <c r="AAU32" s="158" t="str">
        <f t="shared" si="115"/>
        <v>OK</v>
      </c>
    </row>
    <row r="33" spans="1:723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3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4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5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6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7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8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9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0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1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2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3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4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5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6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7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8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9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0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1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2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3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4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5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22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16"/>
        <v>0.5</v>
      </c>
      <c r="ID33" s="4">
        <f t="shared" si="28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17"/>
        <v>0.5</v>
      </c>
      <c r="IL33" s="4">
        <f t="shared" si="29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30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31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2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3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4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5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18"/>
        <v>0.5</v>
      </c>
      <c r="KP33" s="4">
        <f t="shared" si="36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7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8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19"/>
        <v>0.5</v>
      </c>
      <c r="LV33" s="4">
        <f t="shared" si="39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20"/>
        <v>0.5</v>
      </c>
      <c r="MD33" s="158">
        <f t="shared" si="40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41"/>
        <v>0.5</v>
      </c>
      <c r="ML33" s="158">
        <f t="shared" si="42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3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4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5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6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7"/>
        <v>0.5</v>
      </c>
      <c r="OU33" s="158">
        <f t="shared" si="48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21"/>
        <v>0.5</v>
      </c>
      <c r="PC33" s="158">
        <f t="shared" si="49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50"/>
        <v>0.5</v>
      </c>
      <c r="PK33" s="158">
        <f t="shared" si="51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2"/>
        <v>0.5</v>
      </c>
      <c r="PS33" s="158">
        <f t="shared" si="53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4"/>
        <v>0.5</v>
      </c>
      <c r="QA33" s="158">
        <f t="shared" si="55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6"/>
        <v>0.5</v>
      </c>
      <c r="QI33" s="158">
        <f t="shared" si="57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8"/>
        <v>0.5</v>
      </c>
      <c r="QQ33" s="158">
        <f t="shared" si="59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60"/>
        <v>0.5</v>
      </c>
      <c r="QY33" s="158">
        <f t="shared" si="61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2"/>
        <v>0.5</v>
      </c>
      <c r="RG33" s="158">
        <f t="shared" si="63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4"/>
        <v>0.5</v>
      </c>
      <c r="RO33" s="158">
        <f t="shared" si="65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6"/>
        <v>0.5</v>
      </c>
      <c r="RW33" s="158">
        <f t="shared" si="67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8"/>
        <v>0.5</v>
      </c>
      <c r="SE33" s="158">
        <f t="shared" si="69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70"/>
        <v>0.5</v>
      </c>
      <c r="SM33" s="158">
        <f t="shared" si="71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2"/>
        <v>0.5</v>
      </c>
      <c r="SU33" s="158">
        <f t="shared" si="73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4"/>
        <v>0.5</v>
      </c>
      <c r="TC33" s="158">
        <f t="shared" si="75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6"/>
        <v>0.5</v>
      </c>
      <c r="TK33" s="158">
        <f t="shared" si="77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8"/>
        <v>0.5</v>
      </c>
      <c r="TS33" s="158">
        <f t="shared" si="79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80"/>
        <v>0.5</v>
      </c>
      <c r="UA33" s="158">
        <f t="shared" si="81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2"/>
        <v>0.5</v>
      </c>
      <c r="UI33" s="158">
        <f t="shared" si="83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4"/>
        <v>0.5</v>
      </c>
      <c r="UQ33" s="158">
        <f t="shared" si="85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6"/>
        <v>0.5</v>
      </c>
      <c r="UY33" s="158">
        <f t="shared" si="87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8"/>
        <v>0.5</v>
      </c>
      <c r="VG33" s="158">
        <f t="shared" si="89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90"/>
        <v>0.5</v>
      </c>
      <c r="VO33" s="158">
        <f t="shared" si="91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2"/>
        <v>0.5</v>
      </c>
      <c r="VW33" s="158">
        <f t="shared" si="93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4"/>
        <v>0.5</v>
      </c>
      <c r="WE33" s="158">
        <f t="shared" si="95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6"/>
        <v>0.5</v>
      </c>
      <c r="WM33" s="158">
        <f t="shared" si="97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8"/>
        <v>0.5</v>
      </c>
      <c r="WU33" s="158">
        <f t="shared" si="99"/>
        <v>0</v>
      </c>
      <c r="WW33" s="157" t="s">
        <v>48</v>
      </c>
      <c r="WX33" s="157">
        <v>4</v>
      </c>
      <c r="WY33" s="157">
        <v>2</v>
      </c>
      <c r="WZ33" s="157">
        <v>2</v>
      </c>
      <c r="XA33" s="157">
        <v>0</v>
      </c>
      <c r="XB33" s="158">
        <f t="shared" si="100"/>
        <v>0.5</v>
      </c>
      <c r="XC33" s="158" t="str">
        <f t="shared" si="101"/>
        <v>OK</v>
      </c>
      <c r="XE33" s="157" t="s">
        <v>48</v>
      </c>
      <c r="XF33" s="157">
        <v>4</v>
      </c>
      <c r="XG33" s="157">
        <v>2</v>
      </c>
      <c r="XH33" s="157">
        <v>2</v>
      </c>
      <c r="XI33" s="157">
        <v>0</v>
      </c>
      <c r="XJ33" s="158">
        <f t="shared" si="102"/>
        <v>0.5</v>
      </c>
      <c r="XK33" s="158" t="str">
        <f t="shared" si="123"/>
        <v>OK</v>
      </c>
      <c r="XM33" s="157" t="s">
        <v>48</v>
      </c>
      <c r="XN33" s="157">
        <v>4</v>
      </c>
      <c r="XO33" s="157">
        <v>2</v>
      </c>
      <c r="XP33" s="157">
        <v>2</v>
      </c>
      <c r="XQ33" s="157">
        <v>0</v>
      </c>
      <c r="XR33" s="158">
        <f t="shared" si="103"/>
        <v>0.5</v>
      </c>
      <c r="XS33" s="158" t="str">
        <f t="shared" si="124"/>
        <v>OK</v>
      </c>
      <c r="XU33" s="157" t="s">
        <v>48</v>
      </c>
      <c r="XV33" s="157">
        <v>4</v>
      </c>
      <c r="XW33" s="157">
        <v>2</v>
      </c>
      <c r="XX33" s="157">
        <v>2</v>
      </c>
      <c r="XY33" s="157">
        <v>0</v>
      </c>
      <c r="XZ33" s="158">
        <f t="shared" si="104"/>
        <v>0.5</v>
      </c>
      <c r="YA33" s="158" t="str">
        <f t="shared" si="105"/>
        <v>OK</v>
      </c>
      <c r="YC33" s="157" t="s">
        <v>48</v>
      </c>
      <c r="YD33" s="157">
        <v>4</v>
      </c>
      <c r="YE33" s="157">
        <v>2</v>
      </c>
      <c r="YF33" s="157">
        <v>2</v>
      </c>
      <c r="YG33" s="157">
        <v>0</v>
      </c>
      <c r="YH33" s="158">
        <f t="shared" si="106"/>
        <v>0.5</v>
      </c>
      <c r="YI33" s="158" t="str">
        <f t="shared" si="107"/>
        <v>OK</v>
      </c>
      <c r="YK33" s="157" t="s">
        <v>48</v>
      </c>
      <c r="YL33" s="157">
        <v>4</v>
      </c>
      <c r="YM33" s="157">
        <v>2</v>
      </c>
      <c r="YN33" s="157">
        <v>2</v>
      </c>
      <c r="YO33" s="157">
        <v>0</v>
      </c>
      <c r="YP33" s="158">
        <v>0.5</v>
      </c>
      <c r="YQ33" s="158" t="str">
        <f t="shared" si="125"/>
        <v>OK</v>
      </c>
      <c r="YS33" s="157" t="s">
        <v>48</v>
      </c>
      <c r="YT33" s="157">
        <v>4</v>
      </c>
      <c r="YU33" s="157">
        <v>2</v>
      </c>
      <c r="YV33" s="157">
        <v>2</v>
      </c>
      <c r="YW33" s="157">
        <v>0</v>
      </c>
      <c r="YX33" s="158">
        <v>0.5</v>
      </c>
      <c r="YY33" s="158" t="str">
        <f t="shared" si="109"/>
        <v>OK</v>
      </c>
      <c r="ZA33" s="157" t="s">
        <v>48</v>
      </c>
      <c r="ZB33" s="157">
        <v>4</v>
      </c>
      <c r="ZC33" s="157">
        <v>2</v>
      </c>
      <c r="ZD33" s="157">
        <v>2</v>
      </c>
      <c r="ZE33" s="157">
        <v>0</v>
      </c>
      <c r="ZF33" s="158">
        <v>0.5</v>
      </c>
      <c r="ZG33" s="158" t="str">
        <f t="shared" si="126"/>
        <v>OK</v>
      </c>
      <c r="ZI33" s="157" t="s">
        <v>48</v>
      </c>
      <c r="ZJ33" s="157">
        <v>4</v>
      </c>
      <c r="ZK33" s="157">
        <v>2</v>
      </c>
      <c r="ZL33" s="157">
        <v>2</v>
      </c>
      <c r="ZM33" s="157">
        <v>0</v>
      </c>
      <c r="ZN33" s="158">
        <v>0.5</v>
      </c>
      <c r="ZO33" s="158" t="str">
        <f t="shared" si="111"/>
        <v>OK</v>
      </c>
      <c r="ZQ33" s="157" t="s">
        <v>48</v>
      </c>
      <c r="ZR33" s="157">
        <v>4</v>
      </c>
      <c r="ZS33" s="157">
        <v>2</v>
      </c>
      <c r="ZT33" s="157">
        <v>2</v>
      </c>
      <c r="ZU33" s="157">
        <v>0</v>
      </c>
      <c r="ZV33" s="158">
        <v>0.5</v>
      </c>
      <c r="ZW33" s="158" t="str">
        <f t="shared" si="127"/>
        <v>OK</v>
      </c>
      <c r="ZY33" s="157" t="s">
        <v>48</v>
      </c>
      <c r="ZZ33" s="157">
        <v>4</v>
      </c>
      <c r="AAA33" s="157">
        <v>2</v>
      </c>
      <c r="AAB33" s="157">
        <v>2</v>
      </c>
      <c r="AAC33" s="157">
        <v>0</v>
      </c>
      <c r="AAD33" s="158">
        <v>0.5</v>
      </c>
      <c r="AAE33" s="158" t="str">
        <f t="shared" si="113"/>
        <v>OK</v>
      </c>
      <c r="AAG33" s="157" t="s">
        <v>48</v>
      </c>
      <c r="AAH33" s="157">
        <v>4</v>
      </c>
      <c r="AAI33" s="157">
        <v>2</v>
      </c>
      <c r="AAJ33" s="157">
        <v>2</v>
      </c>
      <c r="AAK33" s="157">
        <v>0</v>
      </c>
      <c r="AAL33" s="158">
        <v>0.5</v>
      </c>
      <c r="AAM33" s="158" t="str">
        <f t="shared" si="128"/>
        <v>OK</v>
      </c>
      <c r="AAO33" s="157" t="s">
        <v>48</v>
      </c>
      <c r="AAP33" s="157">
        <v>4</v>
      </c>
      <c r="AAQ33" s="157">
        <v>2</v>
      </c>
      <c r="AAR33" s="157">
        <v>2</v>
      </c>
      <c r="AAS33" s="157">
        <v>0</v>
      </c>
      <c r="AAT33" s="158">
        <v>0.5</v>
      </c>
      <c r="AAU33" s="158" t="str">
        <f t="shared" si="115"/>
        <v>OK</v>
      </c>
    </row>
    <row r="34" spans="1:723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3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4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5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6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7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8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9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0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1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2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3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4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5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6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7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8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9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0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1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2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3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4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5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22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16"/>
        <v>1</v>
      </c>
      <c r="ID34" s="4">
        <f t="shared" si="28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17"/>
        <v>1</v>
      </c>
      <c r="IL34" s="4">
        <f t="shared" si="29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30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31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2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3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4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5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18"/>
        <v>1</v>
      </c>
      <c r="KP34" s="4">
        <f t="shared" si="36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7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8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19"/>
        <v>1</v>
      </c>
      <c r="LV34" s="4">
        <f t="shared" si="39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20"/>
        <v>1</v>
      </c>
      <c r="MD34" s="158">
        <f t="shared" si="40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41"/>
        <v>1</v>
      </c>
      <c r="ML34" s="158">
        <f t="shared" si="42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3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4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5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6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7"/>
        <v>0.8666666666666667</v>
      </c>
      <c r="OU34" s="158">
        <f t="shared" si="48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21"/>
        <v>1</v>
      </c>
      <c r="PC34" s="158">
        <f t="shared" si="49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50"/>
        <v>1</v>
      </c>
      <c r="PK34" s="158">
        <f t="shared" si="51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2"/>
        <v>1</v>
      </c>
      <c r="PS34" s="158">
        <f t="shared" si="53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4"/>
        <v>1</v>
      </c>
      <c r="QA34" s="158">
        <f t="shared" si="55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6"/>
        <v>1</v>
      </c>
      <c r="QI34" s="158">
        <f t="shared" si="57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8"/>
        <v>1</v>
      </c>
      <c r="QQ34" s="158">
        <f t="shared" si="59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60"/>
        <v>1</v>
      </c>
      <c r="QY34" s="158">
        <f t="shared" si="61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2"/>
        <v>1</v>
      </c>
      <c r="RG34" s="158">
        <f t="shared" si="63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4"/>
        <v>1</v>
      </c>
      <c r="RO34" s="158">
        <f t="shared" si="65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6"/>
        <v>1</v>
      </c>
      <c r="RW34" s="158">
        <f t="shared" si="67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8"/>
        <v>1</v>
      </c>
      <c r="SE34" s="158">
        <f t="shared" si="69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70"/>
        <v>1</v>
      </c>
      <c r="SM34" s="158">
        <f t="shared" si="71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2"/>
        <v>1</v>
      </c>
      <c r="SU34" s="158">
        <f t="shared" si="73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4"/>
        <v>1</v>
      </c>
      <c r="TC34" s="158">
        <f t="shared" si="75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6"/>
        <v>1</v>
      </c>
      <c r="TK34" s="158">
        <f t="shared" si="77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8"/>
        <v>1</v>
      </c>
      <c r="TS34" s="158">
        <f t="shared" si="79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80"/>
        <v>1</v>
      </c>
      <c r="UA34" s="158">
        <f t="shared" si="81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2"/>
        <v>1</v>
      </c>
      <c r="UI34" s="158">
        <f t="shared" si="83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4"/>
        <v>1</v>
      </c>
      <c r="UQ34" s="158">
        <f t="shared" si="85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6"/>
        <v>1</v>
      </c>
      <c r="UY34" s="158">
        <f t="shared" si="87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8"/>
        <v>1</v>
      </c>
      <c r="VG34" s="158">
        <f t="shared" si="89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90"/>
        <v>1</v>
      </c>
      <c r="VO34" s="158">
        <f t="shared" si="91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2"/>
        <v>1</v>
      </c>
      <c r="VW34" s="158">
        <f t="shared" si="93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4"/>
        <v>1</v>
      </c>
      <c r="WE34" s="158">
        <f t="shared" si="95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6"/>
        <v>1</v>
      </c>
      <c r="WM34" s="158">
        <f t="shared" si="97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8"/>
        <v>1</v>
      </c>
      <c r="WU34" s="158">
        <f t="shared" si="99"/>
        <v>0</v>
      </c>
      <c r="WW34" s="157" t="s">
        <v>49</v>
      </c>
      <c r="WX34" s="157">
        <v>15</v>
      </c>
      <c r="WY34" s="157">
        <v>15</v>
      </c>
      <c r="WZ34" s="157">
        <v>0</v>
      </c>
      <c r="XA34" s="157">
        <v>0</v>
      </c>
      <c r="XB34" s="158">
        <f t="shared" si="100"/>
        <v>1</v>
      </c>
      <c r="XC34" s="158" t="str">
        <f t="shared" si="101"/>
        <v>OK</v>
      </c>
      <c r="XE34" s="157" t="s">
        <v>49</v>
      </c>
      <c r="XF34" s="157">
        <v>15</v>
      </c>
      <c r="XG34" s="157">
        <v>15</v>
      </c>
      <c r="XH34" s="157">
        <v>0</v>
      </c>
      <c r="XI34" s="157">
        <v>0</v>
      </c>
      <c r="XJ34" s="158">
        <f t="shared" si="102"/>
        <v>1</v>
      </c>
      <c r="XK34" s="158" t="str">
        <f t="shared" si="123"/>
        <v>OK</v>
      </c>
      <c r="XM34" s="157" t="s">
        <v>49</v>
      </c>
      <c r="XN34" s="157">
        <v>15</v>
      </c>
      <c r="XO34" s="157">
        <v>15</v>
      </c>
      <c r="XP34" s="157">
        <v>0</v>
      </c>
      <c r="XQ34" s="157">
        <v>0</v>
      </c>
      <c r="XR34" s="158">
        <f t="shared" si="103"/>
        <v>1</v>
      </c>
      <c r="XS34" s="158" t="str">
        <f t="shared" si="124"/>
        <v>OK</v>
      </c>
      <c r="XU34" s="157" t="s">
        <v>49</v>
      </c>
      <c r="XV34" s="157">
        <v>15</v>
      </c>
      <c r="XW34" s="157">
        <v>15</v>
      </c>
      <c r="XX34" s="157">
        <v>0</v>
      </c>
      <c r="XY34" s="157">
        <v>0</v>
      </c>
      <c r="XZ34" s="158">
        <f t="shared" si="104"/>
        <v>1</v>
      </c>
      <c r="YA34" s="158" t="str">
        <f t="shared" si="105"/>
        <v>OK</v>
      </c>
      <c r="YC34" s="157" t="s">
        <v>49</v>
      </c>
      <c r="YD34" s="157">
        <v>15</v>
      </c>
      <c r="YE34" s="157">
        <v>15</v>
      </c>
      <c r="YF34" s="157">
        <v>0</v>
      </c>
      <c r="YG34" s="157">
        <v>0</v>
      </c>
      <c r="YH34" s="158">
        <f t="shared" si="106"/>
        <v>1</v>
      </c>
      <c r="YI34" s="158" t="str">
        <f t="shared" si="107"/>
        <v>OK</v>
      </c>
      <c r="YK34" s="157" t="s">
        <v>49</v>
      </c>
      <c r="YL34" s="157">
        <v>15</v>
      </c>
      <c r="YM34" s="157">
        <v>15</v>
      </c>
      <c r="YN34" s="157">
        <v>0</v>
      </c>
      <c r="YO34" s="157">
        <v>0</v>
      </c>
      <c r="YP34" s="158">
        <v>1</v>
      </c>
      <c r="YQ34" s="158" t="str">
        <f t="shared" si="125"/>
        <v>OK</v>
      </c>
      <c r="YS34" s="157" t="s">
        <v>49</v>
      </c>
      <c r="YT34" s="157">
        <v>15</v>
      </c>
      <c r="YU34" s="157">
        <v>15</v>
      </c>
      <c r="YV34" s="157">
        <v>0</v>
      </c>
      <c r="YW34" s="157">
        <v>0</v>
      </c>
      <c r="YX34" s="158">
        <v>1</v>
      </c>
      <c r="YY34" s="158" t="str">
        <f t="shared" si="109"/>
        <v>OK</v>
      </c>
      <c r="ZA34" s="157" t="s">
        <v>49</v>
      </c>
      <c r="ZB34" s="157">
        <v>15</v>
      </c>
      <c r="ZC34" s="157">
        <v>15</v>
      </c>
      <c r="ZD34" s="157">
        <v>0</v>
      </c>
      <c r="ZE34" s="157">
        <v>0</v>
      </c>
      <c r="ZF34" s="158">
        <v>1</v>
      </c>
      <c r="ZG34" s="158" t="str">
        <f t="shared" si="126"/>
        <v>OK</v>
      </c>
      <c r="ZI34" s="157" t="s">
        <v>49</v>
      </c>
      <c r="ZJ34" s="157">
        <v>15</v>
      </c>
      <c r="ZK34" s="157">
        <v>15</v>
      </c>
      <c r="ZL34" s="157">
        <v>0</v>
      </c>
      <c r="ZM34" s="157">
        <v>0</v>
      </c>
      <c r="ZN34" s="158">
        <v>1</v>
      </c>
      <c r="ZO34" s="158" t="str">
        <f t="shared" si="111"/>
        <v>OK</v>
      </c>
      <c r="ZQ34" s="157" t="s">
        <v>49</v>
      </c>
      <c r="ZR34" s="157">
        <v>15</v>
      </c>
      <c r="ZS34" s="157">
        <v>15</v>
      </c>
      <c r="ZT34" s="157">
        <v>0</v>
      </c>
      <c r="ZU34" s="157">
        <v>0</v>
      </c>
      <c r="ZV34" s="158">
        <v>1</v>
      </c>
      <c r="ZW34" s="158" t="str">
        <f t="shared" si="127"/>
        <v>OK</v>
      </c>
      <c r="ZY34" s="157" t="s">
        <v>49</v>
      </c>
      <c r="ZZ34" s="157">
        <v>15</v>
      </c>
      <c r="AAA34" s="157">
        <v>15</v>
      </c>
      <c r="AAB34" s="157">
        <v>0</v>
      </c>
      <c r="AAC34" s="157">
        <v>0</v>
      </c>
      <c r="AAD34" s="158">
        <v>1</v>
      </c>
      <c r="AAE34" s="158" t="str">
        <f t="shared" si="113"/>
        <v>OK</v>
      </c>
      <c r="AAG34" s="157" t="s">
        <v>49</v>
      </c>
      <c r="AAH34" s="157">
        <v>15</v>
      </c>
      <c r="AAI34" s="157">
        <v>15</v>
      </c>
      <c r="AAJ34" s="157">
        <v>0</v>
      </c>
      <c r="AAK34" s="157">
        <v>0</v>
      </c>
      <c r="AAL34" s="158">
        <v>1</v>
      </c>
      <c r="AAM34" s="158" t="str">
        <f t="shared" si="128"/>
        <v>OK</v>
      </c>
      <c r="AAO34" s="157" t="s">
        <v>49</v>
      </c>
      <c r="AAP34" s="157">
        <v>15</v>
      </c>
      <c r="AAQ34" s="157">
        <v>15</v>
      </c>
      <c r="AAR34" s="157">
        <v>0</v>
      </c>
      <c r="AAS34" s="157">
        <v>0</v>
      </c>
      <c r="AAT34" s="158">
        <v>1</v>
      </c>
      <c r="AAU34" s="158" t="str">
        <f t="shared" si="115"/>
        <v>OK</v>
      </c>
    </row>
    <row r="35" spans="1:723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29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3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4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5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6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7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8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9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0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1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2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3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4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5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6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7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8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9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0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1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2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3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4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5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22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16"/>
        <v>1</v>
      </c>
      <c r="ID35" s="4">
        <f t="shared" si="28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17"/>
        <v>1</v>
      </c>
      <c r="IL35" s="4">
        <f t="shared" si="29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30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31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2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3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4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5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18"/>
        <v>1</v>
      </c>
      <c r="KP35" s="4">
        <f t="shared" si="36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7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8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19"/>
        <v>1</v>
      </c>
      <c r="LV35" s="4">
        <f t="shared" si="39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20"/>
        <v>1</v>
      </c>
      <c r="MD35" s="158">
        <f t="shared" si="40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41"/>
        <v>1</v>
      </c>
      <c r="ML35" s="158">
        <f t="shared" si="42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3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4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5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6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7"/>
        <v>1</v>
      </c>
      <c r="OU35" s="158">
        <f t="shared" si="48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21"/>
        <v>1</v>
      </c>
      <c r="PC35" s="158">
        <f t="shared" si="49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50"/>
        <v>1</v>
      </c>
      <c r="PK35" s="158">
        <f t="shared" si="51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2"/>
        <v>1</v>
      </c>
      <c r="PS35" s="158">
        <f t="shared" si="53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4"/>
        <v>1</v>
      </c>
      <c r="QA35" s="158">
        <f t="shared" si="55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6"/>
        <v>1</v>
      </c>
      <c r="QI35" s="158">
        <f t="shared" si="57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8"/>
        <v>1</v>
      </c>
      <c r="QQ35" s="158">
        <f t="shared" si="59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60"/>
        <v>1</v>
      </c>
      <c r="QY35" s="158">
        <f t="shared" si="61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2"/>
        <v>1</v>
      </c>
      <c r="RG35" s="158">
        <f t="shared" si="63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4"/>
        <v>1</v>
      </c>
      <c r="RO35" s="158">
        <f t="shared" si="65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6"/>
        <v>1</v>
      </c>
      <c r="RW35" s="158">
        <f t="shared" si="67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8"/>
        <v>1</v>
      </c>
      <c r="SE35" s="158">
        <f t="shared" si="69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70"/>
        <v>1</v>
      </c>
      <c r="SM35" s="158">
        <f t="shared" si="71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2"/>
        <v>1</v>
      </c>
      <c r="SU35" s="158">
        <f t="shared" si="73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4"/>
        <v>1</v>
      </c>
      <c r="TC35" s="158">
        <f t="shared" si="75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6"/>
        <v>1</v>
      </c>
      <c r="TK35" s="158">
        <f t="shared" si="77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8"/>
        <v>1</v>
      </c>
      <c r="TS35" s="158">
        <f t="shared" si="79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80"/>
        <v>1</v>
      </c>
      <c r="UA35" s="158">
        <f t="shared" si="81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2"/>
        <v>1</v>
      </c>
      <c r="UI35" s="158">
        <f t="shared" si="83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4"/>
        <v>1</v>
      </c>
      <c r="UQ35" s="158">
        <f t="shared" si="85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6"/>
        <v>1</v>
      </c>
      <c r="UY35" s="158">
        <f t="shared" si="87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8"/>
        <v>1</v>
      </c>
      <c r="VG35" s="158">
        <f t="shared" si="89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90"/>
        <v>1</v>
      </c>
      <c r="VO35" s="158">
        <f t="shared" si="91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2"/>
        <v>1</v>
      </c>
      <c r="VW35" s="158">
        <f t="shared" si="93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4"/>
        <v>1</v>
      </c>
      <c r="WE35" s="158">
        <f t="shared" si="95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6"/>
        <v>1</v>
      </c>
      <c r="WM35" s="158">
        <f t="shared" si="97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8"/>
        <v>1</v>
      </c>
      <c r="WU35" s="158">
        <f t="shared" si="99"/>
        <v>0</v>
      </c>
      <c r="WW35" s="157" t="s">
        <v>50</v>
      </c>
      <c r="WX35" s="157">
        <v>18</v>
      </c>
      <c r="WY35" s="157">
        <v>18</v>
      </c>
      <c r="WZ35" s="157">
        <v>0</v>
      </c>
      <c r="XA35" s="157">
        <v>0</v>
      </c>
      <c r="XB35" s="158">
        <f t="shared" si="100"/>
        <v>1</v>
      </c>
      <c r="XC35" s="158" t="str">
        <f t="shared" si="101"/>
        <v>OK</v>
      </c>
      <c r="XE35" s="157" t="s">
        <v>50</v>
      </c>
      <c r="XF35" s="157">
        <v>18</v>
      </c>
      <c r="XG35" s="157">
        <v>18</v>
      </c>
      <c r="XH35" s="157">
        <v>0</v>
      </c>
      <c r="XI35" s="157">
        <v>0</v>
      </c>
      <c r="XJ35" s="158">
        <f t="shared" si="102"/>
        <v>1</v>
      </c>
      <c r="XK35" s="158" t="str">
        <f t="shared" si="123"/>
        <v>OK</v>
      </c>
      <c r="XM35" s="157" t="s">
        <v>50</v>
      </c>
      <c r="XN35" s="157">
        <v>18</v>
      </c>
      <c r="XO35" s="157">
        <v>18</v>
      </c>
      <c r="XP35" s="157">
        <v>0</v>
      </c>
      <c r="XQ35" s="157">
        <v>0</v>
      </c>
      <c r="XR35" s="158">
        <f t="shared" si="103"/>
        <v>1</v>
      </c>
      <c r="XS35" s="158" t="str">
        <f t="shared" si="124"/>
        <v>OK</v>
      </c>
      <c r="XU35" s="157" t="s">
        <v>50</v>
      </c>
      <c r="XV35" s="157">
        <v>18</v>
      </c>
      <c r="XW35" s="157">
        <v>18</v>
      </c>
      <c r="XX35" s="157">
        <v>0</v>
      </c>
      <c r="XY35" s="157">
        <v>0</v>
      </c>
      <c r="XZ35" s="158">
        <f t="shared" si="104"/>
        <v>1</v>
      </c>
      <c r="YA35" s="158" t="str">
        <f t="shared" si="105"/>
        <v>OK</v>
      </c>
      <c r="YC35" s="157" t="s">
        <v>50</v>
      </c>
      <c r="YD35" s="157">
        <v>18</v>
      </c>
      <c r="YE35" s="157">
        <v>18</v>
      </c>
      <c r="YF35" s="157">
        <v>0</v>
      </c>
      <c r="YG35" s="157">
        <v>0</v>
      </c>
      <c r="YH35" s="158">
        <f t="shared" si="106"/>
        <v>1</v>
      </c>
      <c r="YI35" s="158" t="str">
        <f t="shared" si="107"/>
        <v>OK</v>
      </c>
      <c r="YK35" s="157" t="s">
        <v>50</v>
      </c>
      <c r="YL35" s="157">
        <v>18</v>
      </c>
      <c r="YM35" s="157">
        <v>18</v>
      </c>
      <c r="YN35" s="157">
        <v>0</v>
      </c>
      <c r="YO35" s="157">
        <v>0</v>
      </c>
      <c r="YP35" s="158">
        <v>1</v>
      </c>
      <c r="YQ35" s="158" t="str">
        <f t="shared" si="125"/>
        <v>OK</v>
      </c>
      <c r="YS35" s="157" t="s">
        <v>50</v>
      </c>
      <c r="YT35" s="157">
        <v>18</v>
      </c>
      <c r="YU35" s="157">
        <v>18</v>
      </c>
      <c r="YV35" s="157">
        <v>0</v>
      </c>
      <c r="YW35" s="157">
        <v>0</v>
      </c>
      <c r="YX35" s="158">
        <v>1</v>
      </c>
      <c r="YY35" s="158" t="str">
        <f t="shared" si="109"/>
        <v>OK</v>
      </c>
      <c r="ZA35" s="157" t="s">
        <v>50</v>
      </c>
      <c r="ZB35" s="157">
        <v>18</v>
      </c>
      <c r="ZC35" s="157">
        <v>18</v>
      </c>
      <c r="ZD35" s="157">
        <v>0</v>
      </c>
      <c r="ZE35" s="157">
        <v>0</v>
      </c>
      <c r="ZF35" s="158">
        <v>1</v>
      </c>
      <c r="ZG35" s="158" t="str">
        <f t="shared" si="126"/>
        <v>OK</v>
      </c>
      <c r="ZI35" s="157" t="s">
        <v>50</v>
      </c>
      <c r="ZJ35" s="157">
        <v>18</v>
      </c>
      <c r="ZK35" s="157">
        <v>18</v>
      </c>
      <c r="ZL35" s="157">
        <v>0</v>
      </c>
      <c r="ZM35" s="157">
        <v>0</v>
      </c>
      <c r="ZN35" s="158">
        <v>1</v>
      </c>
      <c r="ZO35" s="158" t="str">
        <f t="shared" si="111"/>
        <v>OK</v>
      </c>
      <c r="ZQ35" s="157" t="s">
        <v>50</v>
      </c>
      <c r="ZR35" s="157">
        <v>18</v>
      </c>
      <c r="ZS35" s="157">
        <v>18</v>
      </c>
      <c r="ZT35" s="157">
        <v>0</v>
      </c>
      <c r="ZU35" s="157">
        <v>0</v>
      </c>
      <c r="ZV35" s="158">
        <v>1</v>
      </c>
      <c r="ZW35" s="158" t="str">
        <f t="shared" si="127"/>
        <v>OK</v>
      </c>
      <c r="ZY35" s="157" t="s">
        <v>50</v>
      </c>
      <c r="ZZ35" s="157">
        <v>18</v>
      </c>
      <c r="AAA35" s="157">
        <v>18</v>
      </c>
      <c r="AAB35" s="157">
        <v>0</v>
      </c>
      <c r="AAC35" s="157">
        <v>0</v>
      </c>
      <c r="AAD35" s="158">
        <v>1</v>
      </c>
      <c r="AAE35" s="158" t="str">
        <f t="shared" si="113"/>
        <v>OK</v>
      </c>
      <c r="AAG35" s="157" t="s">
        <v>50</v>
      </c>
      <c r="AAH35" s="157">
        <v>18</v>
      </c>
      <c r="AAI35" s="157">
        <v>18</v>
      </c>
      <c r="AAJ35" s="157">
        <v>0</v>
      </c>
      <c r="AAK35" s="157">
        <v>0</v>
      </c>
      <c r="AAL35" s="158">
        <v>1</v>
      </c>
      <c r="AAM35" s="158" t="str">
        <f t="shared" si="128"/>
        <v>OK</v>
      </c>
      <c r="AAO35" s="157" t="s">
        <v>50</v>
      </c>
      <c r="AAP35" s="157">
        <v>18</v>
      </c>
      <c r="AAQ35" s="157">
        <v>18</v>
      </c>
      <c r="AAR35" s="157">
        <v>0</v>
      </c>
      <c r="AAS35" s="157">
        <v>0</v>
      </c>
      <c r="AAT35" s="158">
        <v>1</v>
      </c>
      <c r="AAU35" s="158" t="str">
        <f t="shared" si="115"/>
        <v>OK</v>
      </c>
    </row>
    <row r="36" spans="1:723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29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3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4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5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6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7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8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9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0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1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2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3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4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5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6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7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8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9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20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21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2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3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4"/>
        <v>0</v>
      </c>
      <c r="GP36" s="4"/>
      <c r="GR36" s="2" t="s">
        <v>51</v>
      </c>
      <c r="GV36" s="7"/>
      <c r="GX36" s="111">
        <f t="shared" si="122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16"/>
        <v>1</v>
      </c>
      <c r="ID36" s="4">
        <f t="shared" si="28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17"/>
        <v>1</v>
      </c>
      <c r="IL36" s="4">
        <f t="shared" si="29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30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31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2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3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4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5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18"/>
        <v>1</v>
      </c>
      <c r="KP36" s="4">
        <f t="shared" si="36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7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8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19"/>
        <v>1</v>
      </c>
      <c r="LV36" s="4">
        <f t="shared" si="39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20"/>
        <v>1</v>
      </c>
      <c r="MD36" s="158">
        <f t="shared" si="40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41"/>
        <v>1</v>
      </c>
      <c r="ML36" s="158">
        <f t="shared" si="42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3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4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5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6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7"/>
        <v>1</v>
      </c>
      <c r="OU36" s="158">
        <f t="shared" si="48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21"/>
        <v>1</v>
      </c>
      <c r="PC36" s="158">
        <f t="shared" si="49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50"/>
        <v>1</v>
      </c>
      <c r="PK36" s="158">
        <f t="shared" si="51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2"/>
        <v>1</v>
      </c>
      <c r="PS36" s="158">
        <f t="shared" si="53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4"/>
        <v>1</v>
      </c>
      <c r="QA36" s="158">
        <f t="shared" si="55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6"/>
        <v>1</v>
      </c>
      <c r="QI36" s="158">
        <f t="shared" si="57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8"/>
        <v>1</v>
      </c>
      <c r="QQ36" s="158">
        <f t="shared" si="59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60"/>
        <v>1</v>
      </c>
      <c r="QY36" s="158">
        <f t="shared" si="61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2"/>
        <v>1</v>
      </c>
      <c r="RG36" s="158">
        <f t="shared" si="63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4"/>
        <v>1</v>
      </c>
      <c r="RO36" s="158">
        <f t="shared" si="65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6"/>
        <v>1</v>
      </c>
      <c r="RW36" s="158">
        <f t="shared" si="67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8"/>
        <v>1</v>
      </c>
      <c r="SE36" s="158">
        <f t="shared" si="69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70"/>
        <v>1</v>
      </c>
      <c r="SM36" s="158">
        <f t="shared" si="71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2"/>
        <v>1</v>
      </c>
      <c r="SU36" s="158">
        <f t="shared" si="73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4"/>
        <v>1</v>
      </c>
      <c r="TC36" s="158">
        <f t="shared" si="75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6"/>
        <v>1</v>
      </c>
      <c r="TK36" s="158">
        <f t="shared" si="77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8"/>
        <v>1</v>
      </c>
      <c r="TS36" s="158">
        <f t="shared" si="79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80"/>
        <v>1</v>
      </c>
      <c r="UA36" s="158">
        <f t="shared" si="81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2"/>
        <v>1</v>
      </c>
      <c r="UI36" s="158">
        <f t="shared" si="83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4"/>
        <v>1</v>
      </c>
      <c r="UQ36" s="158">
        <f t="shared" si="85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6"/>
        <v>1</v>
      </c>
      <c r="UY36" s="158">
        <f t="shared" si="87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8"/>
        <v>1</v>
      </c>
      <c r="VG36" s="158">
        <f t="shared" si="89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90"/>
        <v>1</v>
      </c>
      <c r="VO36" s="158">
        <f t="shared" si="91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2"/>
        <v>1</v>
      </c>
      <c r="VW36" s="158">
        <f t="shared" si="93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4"/>
        <v>1</v>
      </c>
      <c r="WE36" s="158">
        <f t="shared" si="95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6"/>
        <v>1</v>
      </c>
      <c r="WM36" s="158">
        <f t="shared" si="97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8"/>
        <v>1</v>
      </c>
      <c r="WU36" s="158">
        <f t="shared" si="99"/>
        <v>0</v>
      </c>
      <c r="WW36" s="157" t="s">
        <v>51</v>
      </c>
      <c r="WX36" s="157">
        <v>58</v>
      </c>
      <c r="WY36" s="157">
        <v>58</v>
      </c>
      <c r="WZ36" s="157">
        <v>0</v>
      </c>
      <c r="XA36" s="157">
        <v>0</v>
      </c>
      <c r="XB36" s="158">
        <f t="shared" si="100"/>
        <v>1</v>
      </c>
      <c r="XC36" s="158" t="str">
        <f t="shared" si="101"/>
        <v>OK</v>
      </c>
      <c r="XE36" s="157" t="s">
        <v>51</v>
      </c>
      <c r="XF36" s="157">
        <v>58</v>
      </c>
      <c r="XG36" s="157">
        <v>58</v>
      </c>
      <c r="XH36" s="157">
        <v>0</v>
      </c>
      <c r="XI36" s="157">
        <v>0</v>
      </c>
      <c r="XJ36" s="158">
        <f t="shared" si="102"/>
        <v>1</v>
      </c>
      <c r="XK36" s="158" t="str">
        <f t="shared" si="123"/>
        <v>OK</v>
      </c>
      <c r="XM36" s="157" t="s">
        <v>51</v>
      </c>
      <c r="XN36" s="157">
        <v>58</v>
      </c>
      <c r="XO36" s="157">
        <v>58</v>
      </c>
      <c r="XP36" s="157">
        <v>0</v>
      </c>
      <c r="XQ36" s="157">
        <v>0</v>
      </c>
      <c r="XR36" s="158">
        <f t="shared" si="103"/>
        <v>1</v>
      </c>
      <c r="XS36" s="158" t="str">
        <f t="shared" si="124"/>
        <v>OK</v>
      </c>
      <c r="XU36" s="157" t="s">
        <v>51</v>
      </c>
      <c r="XV36" s="157">
        <v>58</v>
      </c>
      <c r="XW36" s="157">
        <v>58</v>
      </c>
      <c r="XX36" s="157">
        <v>0</v>
      </c>
      <c r="XY36" s="157">
        <v>0</v>
      </c>
      <c r="XZ36" s="158">
        <f t="shared" si="104"/>
        <v>1</v>
      </c>
      <c r="YA36" s="158" t="str">
        <f t="shared" si="105"/>
        <v>OK</v>
      </c>
      <c r="YC36" s="157" t="s">
        <v>51</v>
      </c>
      <c r="YD36" s="157">
        <v>58</v>
      </c>
      <c r="YE36" s="157">
        <v>58</v>
      </c>
      <c r="YF36" s="157">
        <v>0</v>
      </c>
      <c r="YG36" s="157">
        <v>0</v>
      </c>
      <c r="YH36" s="158">
        <f t="shared" si="106"/>
        <v>1</v>
      </c>
      <c r="YI36" s="158" t="str">
        <f t="shared" si="107"/>
        <v>OK</v>
      </c>
      <c r="YK36" s="157" t="s">
        <v>51</v>
      </c>
      <c r="YL36" s="157">
        <v>58</v>
      </c>
      <c r="YM36" s="157">
        <v>58</v>
      </c>
      <c r="YN36" s="157">
        <v>0</v>
      </c>
      <c r="YO36" s="157">
        <v>0</v>
      </c>
      <c r="YP36" s="158">
        <v>1</v>
      </c>
      <c r="YQ36" s="158" t="str">
        <f t="shared" si="125"/>
        <v>OK</v>
      </c>
      <c r="YS36" s="157" t="s">
        <v>51</v>
      </c>
      <c r="YT36" s="157">
        <v>58</v>
      </c>
      <c r="YU36" s="157">
        <v>58</v>
      </c>
      <c r="YV36" s="157">
        <v>0</v>
      </c>
      <c r="YW36" s="157">
        <v>0</v>
      </c>
      <c r="YX36" s="158">
        <v>1</v>
      </c>
      <c r="YY36" s="158" t="str">
        <f t="shared" si="109"/>
        <v>OK</v>
      </c>
      <c r="ZA36" s="157" t="s">
        <v>51</v>
      </c>
      <c r="ZB36" s="157">
        <v>58</v>
      </c>
      <c r="ZC36" s="157">
        <v>58</v>
      </c>
      <c r="ZD36" s="157">
        <v>0</v>
      </c>
      <c r="ZE36" s="157">
        <v>0</v>
      </c>
      <c r="ZF36" s="158">
        <v>1</v>
      </c>
      <c r="ZG36" s="158" t="str">
        <f t="shared" si="126"/>
        <v>OK</v>
      </c>
      <c r="ZI36" s="157" t="s">
        <v>51</v>
      </c>
      <c r="ZJ36" s="157">
        <v>58</v>
      </c>
      <c r="ZK36" s="157">
        <v>58</v>
      </c>
      <c r="ZL36" s="157">
        <v>0</v>
      </c>
      <c r="ZM36" s="157">
        <v>0</v>
      </c>
      <c r="ZN36" s="158">
        <v>1</v>
      </c>
      <c r="ZO36" s="158" t="str">
        <f t="shared" si="111"/>
        <v>OK</v>
      </c>
      <c r="ZQ36" s="157" t="s">
        <v>51</v>
      </c>
      <c r="ZR36" s="157">
        <v>58</v>
      </c>
      <c r="ZS36" s="157">
        <v>58</v>
      </c>
      <c r="ZT36" s="157">
        <v>0</v>
      </c>
      <c r="ZU36" s="157">
        <v>0</v>
      </c>
      <c r="ZV36" s="158">
        <v>1</v>
      </c>
      <c r="ZW36" s="158" t="str">
        <f t="shared" si="127"/>
        <v>OK</v>
      </c>
      <c r="ZY36" s="157" t="s">
        <v>51</v>
      </c>
      <c r="ZZ36" s="157">
        <v>58</v>
      </c>
      <c r="AAA36" s="157">
        <v>58</v>
      </c>
      <c r="AAB36" s="157">
        <v>0</v>
      </c>
      <c r="AAC36" s="157">
        <v>0</v>
      </c>
      <c r="AAD36" s="158">
        <v>1</v>
      </c>
      <c r="AAE36" s="158" t="str">
        <f t="shared" si="113"/>
        <v>OK</v>
      </c>
      <c r="AAG36" s="157" t="s">
        <v>51</v>
      </c>
      <c r="AAH36" s="157">
        <v>58</v>
      </c>
      <c r="AAI36" s="157">
        <v>58</v>
      </c>
      <c r="AAJ36" s="157">
        <v>0</v>
      </c>
      <c r="AAK36" s="157">
        <v>0</v>
      </c>
      <c r="AAL36" s="158">
        <v>1</v>
      </c>
      <c r="AAM36" s="158" t="str">
        <f t="shared" si="128"/>
        <v>OK</v>
      </c>
      <c r="AAO36" s="157" t="s">
        <v>51</v>
      </c>
      <c r="AAP36" s="157">
        <v>58</v>
      </c>
      <c r="AAQ36" s="157">
        <v>58</v>
      </c>
      <c r="AAR36" s="157">
        <v>0</v>
      </c>
      <c r="AAS36" s="157">
        <v>0</v>
      </c>
      <c r="AAT36" s="158">
        <v>1</v>
      </c>
      <c r="AAU36" s="158" t="str">
        <f t="shared" si="115"/>
        <v>OK</v>
      </c>
    </row>
    <row r="37" spans="1:723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29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3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4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5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6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7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8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9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0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1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2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3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4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5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6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7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8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9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0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1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2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3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4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5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22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6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16"/>
        <v>0.8571428571428571</v>
      </c>
      <c r="ID37" s="4">
        <f t="shared" si="28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17"/>
        <v>0.8571428571428571</v>
      </c>
      <c r="IL37" s="4">
        <f t="shared" si="29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30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31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2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4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5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18"/>
        <v>0.8571428571428571</v>
      </c>
      <c r="KP37" s="4">
        <f t="shared" si="36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7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8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19"/>
        <v>0.8571428571428571</v>
      </c>
      <c r="LV37" s="4">
        <f t="shared" si="39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20"/>
        <v>0.8571428571428571</v>
      </c>
      <c r="MD37" s="158">
        <f t="shared" si="40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41"/>
        <v>0.8571428571428571</v>
      </c>
      <c r="ML37" s="158">
        <f t="shared" si="42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3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4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5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6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7"/>
        <v>0.8571428571428571</v>
      </c>
      <c r="OU37" s="158">
        <f t="shared" si="48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21"/>
        <v>0.8571428571428571</v>
      </c>
      <c r="PC37" s="158">
        <f t="shared" si="49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50"/>
        <v>0.8571428571428571</v>
      </c>
      <c r="PK37" s="158">
        <f t="shared" si="51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2"/>
        <v>0.8571428571428571</v>
      </c>
      <c r="PS37" s="158">
        <f t="shared" si="53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4"/>
        <v>0.8571428571428571</v>
      </c>
      <c r="QA37" s="158">
        <f t="shared" si="55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6"/>
        <v>0.8571428571428571</v>
      </c>
      <c r="QI37" s="158">
        <f t="shared" si="57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8"/>
        <v>0.8571428571428571</v>
      </c>
      <c r="QQ37" s="158">
        <f t="shared" si="59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60"/>
        <v>0.8571428571428571</v>
      </c>
      <c r="QY37" s="158">
        <f t="shared" si="61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2"/>
        <v>0.8571428571428571</v>
      </c>
      <c r="RG37" s="158">
        <f t="shared" si="63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4"/>
        <v>0.8571428571428571</v>
      </c>
      <c r="RO37" s="158">
        <f t="shared" si="65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6"/>
        <v>0.8571428571428571</v>
      </c>
      <c r="RW37" s="158">
        <f t="shared" si="67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8"/>
        <v>0.8571428571428571</v>
      </c>
      <c r="SE37" s="158">
        <f t="shared" si="69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70"/>
        <v>0.8571428571428571</v>
      </c>
      <c r="SM37" s="158">
        <f t="shared" si="71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2"/>
        <v>0.8571428571428571</v>
      </c>
      <c r="SU37" s="158">
        <f t="shared" si="73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4"/>
        <v>0.8571428571428571</v>
      </c>
      <c r="TC37" s="158">
        <f t="shared" si="75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6"/>
        <v>0.8571428571428571</v>
      </c>
      <c r="TK37" s="158">
        <f t="shared" si="77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8"/>
        <v>0.8571428571428571</v>
      </c>
      <c r="TS37" s="158">
        <f t="shared" si="79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80"/>
        <v>0.8571428571428571</v>
      </c>
      <c r="UA37" s="158">
        <f t="shared" si="81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2"/>
        <v>0.8571428571428571</v>
      </c>
      <c r="UI37" s="158">
        <f t="shared" si="83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4"/>
        <v>0.8571428571428571</v>
      </c>
      <c r="UQ37" s="158">
        <f t="shared" si="85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6"/>
        <v>0.8571428571428571</v>
      </c>
      <c r="UY37" s="158">
        <f t="shared" si="87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8"/>
        <v>0.8571428571428571</v>
      </c>
      <c r="VG37" s="158">
        <f t="shared" si="89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90"/>
        <v>0.8571428571428571</v>
      </c>
      <c r="VO37" s="158">
        <f t="shared" si="91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2"/>
        <v>0.8571428571428571</v>
      </c>
      <c r="VW37" s="158">
        <f t="shared" si="93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4"/>
        <v>0.8571428571428571</v>
      </c>
      <c r="WE37" s="158">
        <f t="shared" si="95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6"/>
        <v>0.8571428571428571</v>
      </c>
      <c r="WM37" s="158">
        <f t="shared" si="97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8"/>
        <v>0.8571428571428571</v>
      </c>
      <c r="WU37" s="158">
        <f t="shared" si="99"/>
        <v>0</v>
      </c>
      <c r="WW37" s="157" t="s">
        <v>52</v>
      </c>
      <c r="WX37" s="157">
        <v>14</v>
      </c>
      <c r="WY37" s="157">
        <v>12</v>
      </c>
      <c r="WZ37" s="157">
        <v>0</v>
      </c>
      <c r="XA37" s="157">
        <v>2</v>
      </c>
      <c r="XB37" s="158">
        <f t="shared" si="100"/>
        <v>0.8571428571428571</v>
      </c>
      <c r="XC37" s="158" t="str">
        <f t="shared" si="101"/>
        <v>OK</v>
      </c>
      <c r="XE37" s="157" t="s">
        <v>52</v>
      </c>
      <c r="XF37" s="157">
        <v>14</v>
      </c>
      <c r="XG37" s="157">
        <v>12</v>
      </c>
      <c r="XH37" s="157">
        <v>0</v>
      </c>
      <c r="XI37" s="157">
        <v>2</v>
      </c>
      <c r="XJ37" s="158">
        <f t="shared" si="102"/>
        <v>0.8571428571428571</v>
      </c>
      <c r="XK37" s="158" t="str">
        <f t="shared" si="123"/>
        <v>OK</v>
      </c>
      <c r="XM37" s="157" t="s">
        <v>52</v>
      </c>
      <c r="XN37" s="157">
        <v>14</v>
      </c>
      <c r="XO37" s="157">
        <v>12</v>
      </c>
      <c r="XP37" s="157">
        <v>0</v>
      </c>
      <c r="XQ37" s="157">
        <v>2</v>
      </c>
      <c r="XR37" s="158">
        <f t="shared" si="103"/>
        <v>0.8571428571428571</v>
      </c>
      <c r="XS37" s="158" t="str">
        <f t="shared" si="124"/>
        <v>OK</v>
      </c>
      <c r="XU37" s="157" t="s">
        <v>52</v>
      </c>
      <c r="XV37" s="157">
        <v>14</v>
      </c>
      <c r="XW37" s="157">
        <v>12</v>
      </c>
      <c r="XX37" s="157">
        <v>0</v>
      </c>
      <c r="XY37" s="157">
        <v>2</v>
      </c>
      <c r="XZ37" s="158">
        <f t="shared" si="104"/>
        <v>0.8571428571428571</v>
      </c>
      <c r="YA37" s="158" t="str">
        <f t="shared" si="105"/>
        <v>OK</v>
      </c>
      <c r="YC37" s="157" t="s">
        <v>52</v>
      </c>
      <c r="YD37" s="157">
        <v>14</v>
      </c>
      <c r="YE37" s="157">
        <v>12</v>
      </c>
      <c r="YF37" s="157">
        <v>0</v>
      </c>
      <c r="YG37" s="157">
        <v>2</v>
      </c>
      <c r="YH37" s="158">
        <f t="shared" si="106"/>
        <v>0.8571428571428571</v>
      </c>
      <c r="YI37" s="158" t="str">
        <f t="shared" si="107"/>
        <v>OK</v>
      </c>
      <c r="YK37" s="157" t="s">
        <v>52</v>
      </c>
      <c r="YL37" s="157">
        <v>14</v>
      </c>
      <c r="YM37" s="157">
        <v>12</v>
      </c>
      <c r="YN37" s="157">
        <v>0</v>
      </c>
      <c r="YO37" s="157">
        <v>2</v>
      </c>
      <c r="YP37" s="158">
        <v>0.86</v>
      </c>
      <c r="YQ37" s="158" t="str">
        <f t="shared" si="125"/>
        <v>OK</v>
      </c>
      <c r="YS37" s="157" t="s">
        <v>52</v>
      </c>
      <c r="YT37" s="157">
        <v>14</v>
      </c>
      <c r="YU37" s="157">
        <v>12</v>
      </c>
      <c r="YV37" s="157">
        <v>0</v>
      </c>
      <c r="YW37" s="157">
        <v>2</v>
      </c>
      <c r="YX37" s="158">
        <v>0.86</v>
      </c>
      <c r="YY37" s="158" t="str">
        <f t="shared" si="109"/>
        <v>OK</v>
      </c>
      <c r="ZA37" s="157" t="s">
        <v>52</v>
      </c>
      <c r="ZB37" s="157">
        <v>14</v>
      </c>
      <c r="ZC37" s="157">
        <v>12</v>
      </c>
      <c r="ZD37" s="157">
        <v>0</v>
      </c>
      <c r="ZE37" s="157">
        <v>2</v>
      </c>
      <c r="ZF37" s="158">
        <v>0.86</v>
      </c>
      <c r="ZG37" s="158" t="str">
        <f t="shared" si="126"/>
        <v>OK</v>
      </c>
      <c r="ZI37" s="157" t="s">
        <v>52</v>
      </c>
      <c r="ZJ37" s="157">
        <v>14</v>
      </c>
      <c r="ZK37" s="157">
        <v>12</v>
      </c>
      <c r="ZL37" s="157">
        <v>0</v>
      </c>
      <c r="ZM37" s="157">
        <v>2</v>
      </c>
      <c r="ZN37" s="158">
        <v>0.86</v>
      </c>
      <c r="ZO37" s="158" t="str">
        <f t="shared" si="111"/>
        <v>OK</v>
      </c>
      <c r="ZQ37" s="157" t="s">
        <v>52</v>
      </c>
      <c r="ZR37" s="157">
        <v>14</v>
      </c>
      <c r="ZS37" s="157">
        <v>12</v>
      </c>
      <c r="ZT37" s="157">
        <v>0</v>
      </c>
      <c r="ZU37" s="157">
        <v>2</v>
      </c>
      <c r="ZV37" s="158">
        <v>0.86</v>
      </c>
      <c r="ZW37" s="158" t="str">
        <f t="shared" si="127"/>
        <v>OK</v>
      </c>
      <c r="ZY37" s="157" t="s">
        <v>52</v>
      </c>
      <c r="ZZ37" s="157">
        <v>14</v>
      </c>
      <c r="AAA37" s="157">
        <v>12</v>
      </c>
      <c r="AAB37" s="157">
        <v>0</v>
      </c>
      <c r="AAC37" s="157">
        <v>2</v>
      </c>
      <c r="AAD37" s="158">
        <v>0.86</v>
      </c>
      <c r="AAE37" s="158" t="str">
        <f t="shared" si="113"/>
        <v>OK</v>
      </c>
      <c r="AAG37" s="157" t="s">
        <v>52</v>
      </c>
      <c r="AAH37" s="157">
        <v>14</v>
      </c>
      <c r="AAI37" s="157">
        <v>12</v>
      </c>
      <c r="AAJ37" s="157">
        <v>0</v>
      </c>
      <c r="AAK37" s="157">
        <v>2</v>
      </c>
      <c r="AAL37" s="158">
        <v>0.86</v>
      </c>
      <c r="AAM37" s="158" t="str">
        <f t="shared" si="128"/>
        <v>OK</v>
      </c>
      <c r="AAO37" s="157" t="s">
        <v>52</v>
      </c>
      <c r="AAP37" s="157">
        <v>14</v>
      </c>
      <c r="AAQ37" s="157">
        <v>12</v>
      </c>
      <c r="AAR37" s="157">
        <v>0</v>
      </c>
      <c r="AAS37" s="157">
        <v>2</v>
      </c>
      <c r="AAT37" s="158">
        <v>0.86</v>
      </c>
      <c r="AAU37" s="158" t="str">
        <f t="shared" si="115"/>
        <v>OK</v>
      </c>
    </row>
    <row r="38" spans="1:723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29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3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4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5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6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7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8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9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0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1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2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3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4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5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6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7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8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9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0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1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2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3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4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5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22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16"/>
        <v>1</v>
      </c>
      <c r="ID38" s="4">
        <f t="shared" si="28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17"/>
        <v>1</v>
      </c>
      <c r="IL38" s="4">
        <f t="shared" si="29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30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31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2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30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4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5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18"/>
        <v>1</v>
      </c>
      <c r="KP38" s="4">
        <f t="shared" si="36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7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8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19"/>
        <v>1</v>
      </c>
      <c r="LV38" s="4">
        <f t="shared" si="39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20"/>
        <v>1</v>
      </c>
      <c r="MD38" s="158">
        <f t="shared" si="40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41"/>
        <v>1</v>
      </c>
      <c r="ML38" s="158">
        <f t="shared" si="42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3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4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5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6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7"/>
        <v>1</v>
      </c>
      <c r="OU38" s="158">
        <f t="shared" si="48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21"/>
        <v>1</v>
      </c>
      <c r="PC38" s="158">
        <f t="shared" si="49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50"/>
        <v>1</v>
      </c>
      <c r="PK38" s="158">
        <f t="shared" si="51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2"/>
        <v>1</v>
      </c>
      <c r="PS38" s="158">
        <f t="shared" si="53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4"/>
        <v>1</v>
      </c>
      <c r="QA38" s="158">
        <f t="shared" si="55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6"/>
        <v>1</v>
      </c>
      <c r="QI38" s="158">
        <f t="shared" si="57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8"/>
        <v>1</v>
      </c>
      <c r="QQ38" s="158">
        <f t="shared" si="59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60"/>
        <v>1</v>
      </c>
      <c r="QY38" s="158">
        <f t="shared" si="61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2"/>
        <v>1</v>
      </c>
      <c r="RG38" s="158">
        <f t="shared" si="63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4"/>
        <v>1</v>
      </c>
      <c r="RO38" s="158">
        <f t="shared" si="65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6"/>
        <v>1</v>
      </c>
      <c r="RW38" s="158">
        <f t="shared" si="67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8"/>
        <v>1</v>
      </c>
      <c r="SE38" s="158">
        <f t="shared" si="69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70"/>
        <v>1</v>
      </c>
      <c r="SM38" s="158">
        <f t="shared" si="71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2"/>
        <v>1</v>
      </c>
      <c r="SU38" s="158">
        <f t="shared" si="73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4"/>
        <v>1</v>
      </c>
      <c r="TC38" s="158">
        <f t="shared" si="75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6"/>
        <v>1</v>
      </c>
      <c r="TK38" s="158">
        <f t="shared" si="77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8"/>
        <v>1</v>
      </c>
      <c r="TS38" s="158">
        <f t="shared" si="79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80"/>
        <v>1</v>
      </c>
      <c r="UA38" s="158">
        <f t="shared" si="81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2"/>
        <v>1</v>
      </c>
      <c r="UI38" s="158">
        <f t="shared" si="83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4"/>
        <v>1</v>
      </c>
      <c r="UQ38" s="158">
        <f t="shared" si="85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6"/>
        <v>1</v>
      </c>
      <c r="UY38" s="158">
        <f t="shared" si="87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8"/>
        <v>1</v>
      </c>
      <c r="VG38" s="158">
        <f t="shared" si="89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90"/>
        <v>1</v>
      </c>
      <c r="VO38" s="158">
        <f t="shared" si="91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2"/>
        <v>1</v>
      </c>
      <c r="VW38" s="158">
        <f t="shared" si="93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4"/>
        <v>1</v>
      </c>
      <c r="WE38" s="158">
        <f t="shared" si="95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6"/>
        <v>1</v>
      </c>
      <c r="WM38" s="158">
        <f t="shared" si="97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8"/>
        <v>1</v>
      </c>
      <c r="WU38" s="158">
        <f t="shared" si="99"/>
        <v>0</v>
      </c>
      <c r="WW38" s="157" t="s">
        <v>54</v>
      </c>
      <c r="WX38" s="157">
        <v>72</v>
      </c>
      <c r="WY38" s="157">
        <v>72</v>
      </c>
      <c r="WZ38" s="157">
        <v>0</v>
      </c>
      <c r="XA38" s="157">
        <v>0</v>
      </c>
      <c r="XB38" s="158">
        <f t="shared" si="100"/>
        <v>1</v>
      </c>
      <c r="XC38" s="158" t="str">
        <f t="shared" si="101"/>
        <v>OK</v>
      </c>
      <c r="XE38" s="157" t="s">
        <v>54</v>
      </c>
      <c r="XF38" s="157">
        <v>72</v>
      </c>
      <c r="XG38" s="157">
        <v>72</v>
      </c>
      <c r="XH38" s="157">
        <v>0</v>
      </c>
      <c r="XI38" s="157">
        <v>0</v>
      </c>
      <c r="XJ38" s="158">
        <f t="shared" si="102"/>
        <v>1</v>
      </c>
      <c r="XK38" s="158" t="str">
        <f t="shared" si="123"/>
        <v>OK</v>
      </c>
      <c r="XM38" s="157" t="s">
        <v>54</v>
      </c>
      <c r="XN38" s="157">
        <v>72</v>
      </c>
      <c r="XO38" s="157">
        <v>72</v>
      </c>
      <c r="XP38" s="157">
        <v>0</v>
      </c>
      <c r="XQ38" s="157">
        <v>0</v>
      </c>
      <c r="XR38" s="158">
        <f t="shared" si="103"/>
        <v>1</v>
      </c>
      <c r="XS38" s="158" t="str">
        <f t="shared" si="124"/>
        <v>OK</v>
      </c>
      <c r="XU38" s="157" t="s">
        <v>54</v>
      </c>
      <c r="XV38" s="157">
        <v>72</v>
      </c>
      <c r="XW38" s="157">
        <v>72</v>
      </c>
      <c r="XX38" s="157">
        <v>0</v>
      </c>
      <c r="XY38" s="157">
        <v>0</v>
      </c>
      <c r="XZ38" s="158">
        <f t="shared" si="104"/>
        <v>1</v>
      </c>
      <c r="YA38" s="158" t="str">
        <f t="shared" si="105"/>
        <v>OK</v>
      </c>
      <c r="YC38" s="157" t="s">
        <v>54</v>
      </c>
      <c r="YD38" s="157">
        <v>72</v>
      </c>
      <c r="YE38" s="157">
        <v>72</v>
      </c>
      <c r="YF38" s="157">
        <v>0</v>
      </c>
      <c r="YG38" s="157">
        <v>0</v>
      </c>
      <c r="YH38" s="158">
        <f t="shared" si="106"/>
        <v>1</v>
      </c>
      <c r="YI38" s="158" t="str">
        <f t="shared" si="107"/>
        <v>OK</v>
      </c>
      <c r="YK38" s="157" t="s">
        <v>54</v>
      </c>
      <c r="YL38" s="157">
        <v>72</v>
      </c>
      <c r="YM38" s="157">
        <v>72</v>
      </c>
      <c r="YN38" s="157">
        <v>0</v>
      </c>
      <c r="YO38" s="157">
        <v>0</v>
      </c>
      <c r="YP38" s="158">
        <v>1</v>
      </c>
      <c r="YQ38" s="158" t="str">
        <f t="shared" si="125"/>
        <v>OK</v>
      </c>
      <c r="YS38" s="157" t="s">
        <v>54</v>
      </c>
      <c r="YT38" s="157">
        <v>72</v>
      </c>
      <c r="YU38" s="157">
        <v>72</v>
      </c>
      <c r="YV38" s="157">
        <v>0</v>
      </c>
      <c r="YW38" s="157">
        <v>0</v>
      </c>
      <c r="YX38" s="158">
        <v>1</v>
      </c>
      <c r="YY38" s="158" t="str">
        <f t="shared" si="109"/>
        <v>OK</v>
      </c>
      <c r="ZA38" s="157" t="s">
        <v>54</v>
      </c>
      <c r="ZB38" s="157">
        <v>72</v>
      </c>
      <c r="ZC38" s="157">
        <v>72</v>
      </c>
      <c r="ZD38" s="157">
        <v>0</v>
      </c>
      <c r="ZE38" s="157">
        <v>0</v>
      </c>
      <c r="ZF38" s="158">
        <v>1</v>
      </c>
      <c r="ZG38" s="158" t="str">
        <f t="shared" si="126"/>
        <v>OK</v>
      </c>
      <c r="ZI38" s="157" t="s">
        <v>54</v>
      </c>
      <c r="ZJ38" s="157">
        <v>72</v>
      </c>
      <c r="ZK38" s="157">
        <v>72</v>
      </c>
      <c r="ZL38" s="157">
        <v>0</v>
      </c>
      <c r="ZM38" s="157">
        <v>0</v>
      </c>
      <c r="ZN38" s="158">
        <v>1</v>
      </c>
      <c r="ZO38" s="158" t="str">
        <f t="shared" si="111"/>
        <v>OK</v>
      </c>
      <c r="ZQ38" s="157" t="s">
        <v>54</v>
      </c>
      <c r="ZR38" s="157">
        <v>72</v>
      </c>
      <c r="ZS38" s="157">
        <v>72</v>
      </c>
      <c r="ZT38" s="157">
        <v>0</v>
      </c>
      <c r="ZU38" s="157">
        <v>0</v>
      </c>
      <c r="ZV38" s="158">
        <v>1</v>
      </c>
      <c r="ZW38" s="158" t="str">
        <f t="shared" si="127"/>
        <v>OK</v>
      </c>
      <c r="ZY38" s="157" t="s">
        <v>54</v>
      </c>
      <c r="ZZ38" s="157">
        <v>72</v>
      </c>
      <c r="AAA38" s="157">
        <v>72</v>
      </c>
      <c r="AAB38" s="157">
        <v>0</v>
      </c>
      <c r="AAC38" s="157">
        <v>0</v>
      </c>
      <c r="AAD38" s="158">
        <v>1</v>
      </c>
      <c r="AAE38" s="158" t="str">
        <f t="shared" si="113"/>
        <v>OK</v>
      </c>
      <c r="AAG38" s="157" t="s">
        <v>54</v>
      </c>
      <c r="AAH38" s="157">
        <v>72</v>
      </c>
      <c r="AAI38" s="157">
        <v>72</v>
      </c>
      <c r="AAJ38" s="157">
        <v>0</v>
      </c>
      <c r="AAK38" s="157">
        <v>0</v>
      </c>
      <c r="AAL38" s="158">
        <v>1</v>
      </c>
      <c r="AAM38" s="158" t="str">
        <f t="shared" si="128"/>
        <v>OK</v>
      </c>
      <c r="AAO38" s="157" t="s">
        <v>54</v>
      </c>
      <c r="AAP38" s="157">
        <v>72</v>
      </c>
      <c r="AAQ38" s="157">
        <v>72</v>
      </c>
      <c r="AAR38" s="157">
        <v>0</v>
      </c>
      <c r="AAS38" s="157">
        <v>0</v>
      </c>
      <c r="AAT38" s="158">
        <v>1</v>
      </c>
      <c r="AAU38" s="158" t="str">
        <f t="shared" si="115"/>
        <v>OK</v>
      </c>
    </row>
    <row r="39" spans="1:723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29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3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4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5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6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7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8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9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0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1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2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3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4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5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6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7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8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9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20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21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2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3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4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5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22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16"/>
        <v>0.41176470588235292</v>
      </c>
      <c r="ID39" s="4">
        <f t="shared" si="28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17"/>
        <v>0.41176470588235292</v>
      </c>
      <c r="IL39" s="4">
        <f t="shared" si="29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30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31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2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30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4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5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18"/>
        <v>0.41176470588235292</v>
      </c>
      <c r="KP39" s="4">
        <f t="shared" si="36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7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8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19"/>
        <v>0.41176470588235292</v>
      </c>
      <c r="LV39" s="4">
        <f t="shared" si="39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20"/>
        <v>0.41176470588235292</v>
      </c>
      <c r="MD39" s="158">
        <f t="shared" si="40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41"/>
        <v>0.41176470588235292</v>
      </c>
      <c r="ML39" s="158">
        <f t="shared" si="42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3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4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5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6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7"/>
        <v>0.41176470588235292</v>
      </c>
      <c r="OU39" s="158">
        <f t="shared" si="48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21"/>
        <v>0.41176470588235292</v>
      </c>
      <c r="PC39" s="158">
        <f t="shared" si="49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50"/>
        <v>0.41176470588235292</v>
      </c>
      <c r="PK39" s="158">
        <f t="shared" si="51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2"/>
        <v>0.41176470588235292</v>
      </c>
      <c r="PS39" s="158">
        <f t="shared" si="53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4"/>
        <v>0.41176470588235292</v>
      </c>
      <c r="QA39" s="158">
        <f t="shared" si="55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6"/>
        <v>0.41176470588235292</v>
      </c>
      <c r="QI39" s="158">
        <f t="shared" si="57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8"/>
        <v>0.41176470588235292</v>
      </c>
      <c r="QQ39" s="158">
        <f t="shared" si="59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60"/>
        <v>0.41176470588235292</v>
      </c>
      <c r="QY39" s="158">
        <f t="shared" si="61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2"/>
        <v>0.41176470588235292</v>
      </c>
      <c r="RG39" s="158">
        <f t="shared" si="63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4"/>
        <v>0.41176470588235292</v>
      </c>
      <c r="RO39" s="158">
        <f t="shared" si="65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6"/>
        <v>0.41176470588235292</v>
      </c>
      <c r="RW39" s="158">
        <f t="shared" si="67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8"/>
        <v>0.41176470588235292</v>
      </c>
      <c r="SE39" s="158">
        <f t="shared" si="69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70"/>
        <v>0.41176470588235292</v>
      </c>
      <c r="SM39" s="158">
        <f t="shared" si="71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2"/>
        <v>0.41176470588235292</v>
      </c>
      <c r="SU39" s="158">
        <f t="shared" si="73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4"/>
        <v>0.41176470588235292</v>
      </c>
      <c r="TC39" s="158">
        <f t="shared" si="75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6"/>
        <v>0.41176470588235292</v>
      </c>
      <c r="TK39" s="158">
        <f t="shared" si="77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8"/>
        <v>0.41176470588235292</v>
      </c>
      <c r="TS39" s="158">
        <f t="shared" si="79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80"/>
        <v>0.41176470588235292</v>
      </c>
      <c r="UA39" s="158">
        <f t="shared" si="81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2"/>
        <v>0.41176470588235292</v>
      </c>
      <c r="UI39" s="158">
        <f t="shared" si="83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4"/>
        <v>0.41176470588235292</v>
      </c>
      <c r="UQ39" s="158">
        <f t="shared" si="85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6"/>
        <v>0.41176470588235292</v>
      </c>
      <c r="UY39" s="158">
        <f t="shared" si="87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8"/>
        <v>0.41176470588235292</v>
      </c>
      <c r="VG39" s="158">
        <f t="shared" si="89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90"/>
        <v>0.41176470588235292</v>
      </c>
      <c r="VO39" s="158">
        <f t="shared" si="91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2"/>
        <v>0.41176470588235292</v>
      </c>
      <c r="VW39" s="158">
        <f t="shared" si="93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4"/>
        <v>0.41176470588235292</v>
      </c>
      <c r="WE39" s="158">
        <f t="shared" si="95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6"/>
        <v>0.41176470588235292</v>
      </c>
      <c r="WM39" s="158">
        <f t="shared" si="97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8"/>
        <v>0.41176470588235292</v>
      </c>
      <c r="WU39" s="158">
        <f t="shared" si="99"/>
        <v>0</v>
      </c>
      <c r="WW39" s="157" t="s">
        <v>55</v>
      </c>
      <c r="WX39" s="157">
        <v>85</v>
      </c>
      <c r="WY39" s="157">
        <v>35</v>
      </c>
      <c r="WZ39" s="157">
        <v>50</v>
      </c>
      <c r="XA39" s="157">
        <v>0</v>
      </c>
      <c r="XB39" s="158">
        <f t="shared" si="100"/>
        <v>0.41176470588235292</v>
      </c>
      <c r="XC39" s="158" t="str">
        <f t="shared" si="101"/>
        <v>OK</v>
      </c>
      <c r="XE39" s="157" t="s">
        <v>55</v>
      </c>
      <c r="XF39" s="157">
        <v>85</v>
      </c>
      <c r="XG39" s="157">
        <v>35</v>
      </c>
      <c r="XH39" s="157">
        <v>50</v>
      </c>
      <c r="XI39" s="157">
        <v>0</v>
      </c>
      <c r="XJ39" s="158">
        <f t="shared" si="102"/>
        <v>0.41176470588235292</v>
      </c>
      <c r="XK39" s="158" t="str">
        <f t="shared" si="123"/>
        <v>OK</v>
      </c>
      <c r="XM39" s="157" t="s">
        <v>55</v>
      </c>
      <c r="XN39" s="157">
        <v>85</v>
      </c>
      <c r="XO39" s="157">
        <v>35</v>
      </c>
      <c r="XP39" s="157">
        <v>50</v>
      </c>
      <c r="XQ39" s="157">
        <v>0</v>
      </c>
      <c r="XR39" s="158">
        <f t="shared" si="103"/>
        <v>0.41176470588235292</v>
      </c>
      <c r="XS39" s="158" t="str">
        <f t="shared" si="124"/>
        <v>OK</v>
      </c>
      <c r="XU39" s="157" t="s">
        <v>55</v>
      </c>
      <c r="XV39" s="157">
        <v>85</v>
      </c>
      <c r="XW39" s="157">
        <v>35</v>
      </c>
      <c r="XX39" s="157">
        <v>50</v>
      </c>
      <c r="XY39" s="157">
        <v>0</v>
      </c>
      <c r="XZ39" s="158">
        <f t="shared" si="104"/>
        <v>0.41176470588235292</v>
      </c>
      <c r="YA39" s="158" t="str">
        <f t="shared" si="105"/>
        <v>OK</v>
      </c>
      <c r="YC39" s="157" t="s">
        <v>55</v>
      </c>
      <c r="YD39" s="157">
        <v>85</v>
      </c>
      <c r="YE39" s="157">
        <v>35</v>
      </c>
      <c r="YF39" s="157">
        <v>50</v>
      </c>
      <c r="YG39" s="157">
        <v>0</v>
      </c>
      <c r="YH39" s="158">
        <f t="shared" si="106"/>
        <v>0.41176470588235292</v>
      </c>
      <c r="YI39" s="158" t="str">
        <f t="shared" si="107"/>
        <v>OK</v>
      </c>
      <c r="YK39" s="157" t="s">
        <v>55</v>
      </c>
      <c r="YL39" s="157">
        <v>85</v>
      </c>
      <c r="YM39" s="157">
        <v>35</v>
      </c>
      <c r="YN39" s="157">
        <v>50</v>
      </c>
      <c r="YO39" s="157">
        <v>0</v>
      </c>
      <c r="YP39" s="158">
        <v>0.41</v>
      </c>
      <c r="YQ39" s="158" t="str">
        <f t="shared" si="125"/>
        <v>OK</v>
      </c>
      <c r="YS39" s="157" t="s">
        <v>55</v>
      </c>
      <c r="YT39" s="157">
        <v>85</v>
      </c>
      <c r="YU39" s="157">
        <v>35</v>
      </c>
      <c r="YV39" s="157">
        <v>50</v>
      </c>
      <c r="YW39" s="157">
        <v>0</v>
      </c>
      <c r="YX39" s="158">
        <v>0.41</v>
      </c>
      <c r="YY39" s="158" t="str">
        <f t="shared" si="109"/>
        <v>OK</v>
      </c>
      <c r="ZA39" s="157" t="s">
        <v>55</v>
      </c>
      <c r="ZB39" s="157">
        <v>85</v>
      </c>
      <c r="ZC39" s="157">
        <v>35</v>
      </c>
      <c r="ZD39" s="157">
        <v>50</v>
      </c>
      <c r="ZE39" s="157">
        <v>0</v>
      </c>
      <c r="ZF39" s="158">
        <v>0.41</v>
      </c>
      <c r="ZG39" s="158" t="str">
        <f t="shared" si="126"/>
        <v>OK</v>
      </c>
      <c r="ZI39" s="157" t="s">
        <v>55</v>
      </c>
      <c r="ZJ39" s="157">
        <v>85</v>
      </c>
      <c r="ZK39" s="157">
        <v>35</v>
      </c>
      <c r="ZL39" s="157">
        <v>50</v>
      </c>
      <c r="ZM39" s="157">
        <v>0</v>
      </c>
      <c r="ZN39" s="158">
        <v>0.41</v>
      </c>
      <c r="ZO39" s="158" t="str">
        <f t="shared" si="111"/>
        <v>OK</v>
      </c>
      <c r="ZQ39" s="157" t="s">
        <v>55</v>
      </c>
      <c r="ZR39" s="157">
        <v>85</v>
      </c>
      <c r="ZS39" s="157">
        <v>35</v>
      </c>
      <c r="ZT39" s="157">
        <v>50</v>
      </c>
      <c r="ZU39" s="157">
        <v>0</v>
      </c>
      <c r="ZV39" s="158">
        <v>0.41</v>
      </c>
      <c r="ZW39" s="158" t="str">
        <f t="shared" si="127"/>
        <v>OK</v>
      </c>
      <c r="ZY39" s="157" t="s">
        <v>55</v>
      </c>
      <c r="ZZ39" s="157">
        <v>85</v>
      </c>
      <c r="AAA39" s="157">
        <v>35</v>
      </c>
      <c r="AAB39" s="157">
        <v>50</v>
      </c>
      <c r="AAC39" s="157">
        <v>0</v>
      </c>
      <c r="AAD39" s="158">
        <v>0.41</v>
      </c>
      <c r="AAE39" s="158" t="str">
        <f t="shared" si="113"/>
        <v>OK</v>
      </c>
      <c r="AAG39" s="157" t="s">
        <v>55</v>
      </c>
      <c r="AAH39" s="157">
        <v>85</v>
      </c>
      <c r="AAI39" s="157">
        <v>35</v>
      </c>
      <c r="AAJ39" s="157">
        <v>50</v>
      </c>
      <c r="AAK39" s="157">
        <v>0</v>
      </c>
      <c r="AAL39" s="158">
        <v>0.41</v>
      </c>
      <c r="AAM39" s="158" t="str">
        <f t="shared" si="128"/>
        <v>OK</v>
      </c>
      <c r="AAO39" s="157" t="s">
        <v>55</v>
      </c>
      <c r="AAP39" s="157">
        <v>85</v>
      </c>
      <c r="AAQ39" s="157">
        <v>35</v>
      </c>
      <c r="AAR39" s="157">
        <v>50</v>
      </c>
      <c r="AAS39" s="157">
        <v>0</v>
      </c>
      <c r="AAT39" s="158">
        <v>0.41</v>
      </c>
      <c r="AAU39" s="158" t="str">
        <f t="shared" si="115"/>
        <v>OK</v>
      </c>
    </row>
    <row r="40" spans="1:723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29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3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4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5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6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7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8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9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0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1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2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3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4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5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6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7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8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9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20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21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2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3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4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5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22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16"/>
        <v>0.99342105263157898</v>
      </c>
      <c r="ID40" s="4">
        <f t="shared" si="28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17"/>
        <v>0.99342105263157898</v>
      </c>
      <c r="IL40" s="4">
        <f t="shared" si="29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30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31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2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30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4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5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18"/>
        <v>0.99342105263157898</v>
      </c>
      <c r="KP40" s="4">
        <f t="shared" si="36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7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8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19"/>
        <v>0.99342105263157898</v>
      </c>
      <c r="LV40" s="4">
        <f t="shared" si="39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20"/>
        <v>0.99342105263157898</v>
      </c>
      <c r="MD40" s="158">
        <f t="shared" si="40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41"/>
        <v>0.99342105263157898</v>
      </c>
      <c r="ML40" s="158">
        <f t="shared" si="42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3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4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5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6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7"/>
        <v>0.99346405228758172</v>
      </c>
      <c r="OU40" s="158">
        <f t="shared" si="48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21"/>
        <v>0.99346405228758172</v>
      </c>
      <c r="PC40" s="158">
        <f t="shared" si="49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50"/>
        <v>0.99346405228758172</v>
      </c>
      <c r="PK40" s="158">
        <f t="shared" si="51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2"/>
        <v>0.99346405228758172</v>
      </c>
      <c r="PS40" s="158">
        <f t="shared" si="53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4"/>
        <v>0.99346405228758172</v>
      </c>
      <c r="QA40" s="158">
        <f t="shared" si="55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6"/>
        <v>0.99346405228758172</v>
      </c>
      <c r="QI40" s="158">
        <f t="shared" si="57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8"/>
        <v>0.99346405228758172</v>
      </c>
      <c r="QQ40" s="158">
        <f t="shared" si="59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60"/>
        <v>0.99346405228758172</v>
      </c>
      <c r="QY40" s="158">
        <f t="shared" si="61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2"/>
        <v>0.99346405228758172</v>
      </c>
      <c r="RG40" s="158">
        <f t="shared" si="63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4"/>
        <v>0.99346405228758172</v>
      </c>
      <c r="RO40" s="158">
        <f t="shared" si="65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6"/>
        <v>0.99346405228758172</v>
      </c>
      <c r="RW40" s="158">
        <f t="shared" si="67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8"/>
        <v>0.99346405228758172</v>
      </c>
      <c r="SE40" s="158">
        <f t="shared" si="69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70"/>
        <v>0.99346405228758172</v>
      </c>
      <c r="SM40" s="158">
        <f t="shared" si="71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2"/>
        <v>0.99346405228758172</v>
      </c>
      <c r="SU40" s="158">
        <f t="shared" si="73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4"/>
        <v>0.99346405228758172</v>
      </c>
      <c r="TC40" s="158">
        <f t="shared" si="75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6"/>
        <v>0.99346405228758172</v>
      </c>
      <c r="TK40" s="158">
        <f t="shared" si="77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8"/>
        <v>0.99346405228758172</v>
      </c>
      <c r="TS40" s="158">
        <f t="shared" si="79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80"/>
        <v>0.99346405228758172</v>
      </c>
      <c r="UA40" s="158">
        <f t="shared" si="81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2"/>
        <v>0.99346405228758172</v>
      </c>
      <c r="UI40" s="158">
        <f t="shared" si="83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4"/>
        <v>0.99346405228758172</v>
      </c>
      <c r="UQ40" s="158">
        <f t="shared" si="85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6"/>
        <v>0.99346405228758172</v>
      </c>
      <c r="UY40" s="158">
        <f t="shared" si="87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8"/>
        <v>0.99346405228758172</v>
      </c>
      <c r="VG40" s="158">
        <f t="shared" si="89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90"/>
        <v>0.99346405228758172</v>
      </c>
      <c r="VO40" s="158">
        <f t="shared" si="91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2"/>
        <v>0.99346405228758172</v>
      </c>
      <c r="VW40" s="158">
        <f t="shared" si="93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4"/>
        <v>0.99346405228758172</v>
      </c>
      <c r="WE40" s="158">
        <f t="shared" si="95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6"/>
        <v>0.99346405228758172</v>
      </c>
      <c r="WM40" s="158">
        <f t="shared" si="97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8"/>
        <v>0.99346405228758172</v>
      </c>
      <c r="WU40" s="158">
        <f t="shared" si="99"/>
        <v>0</v>
      </c>
      <c r="WW40" s="157" t="s">
        <v>56</v>
      </c>
      <c r="WX40" s="157">
        <v>153</v>
      </c>
      <c r="WY40" s="157">
        <v>152</v>
      </c>
      <c r="WZ40" s="157">
        <v>1</v>
      </c>
      <c r="XA40" s="157">
        <v>0</v>
      </c>
      <c r="XB40" s="158">
        <f t="shared" si="100"/>
        <v>0.99346405228758172</v>
      </c>
      <c r="XC40" s="158" t="str">
        <f t="shared" si="101"/>
        <v>OK</v>
      </c>
      <c r="XE40" s="157" t="s">
        <v>56</v>
      </c>
      <c r="XF40" s="157">
        <v>153</v>
      </c>
      <c r="XG40" s="157">
        <v>152</v>
      </c>
      <c r="XH40" s="157">
        <v>1</v>
      </c>
      <c r="XI40" s="157">
        <v>0</v>
      </c>
      <c r="XJ40" s="158">
        <f t="shared" si="102"/>
        <v>0.99346405228758172</v>
      </c>
      <c r="XK40" s="158" t="str">
        <f t="shared" si="123"/>
        <v>OK</v>
      </c>
      <c r="XM40" s="157" t="s">
        <v>56</v>
      </c>
      <c r="XN40" s="157">
        <v>153</v>
      </c>
      <c r="XO40" s="157">
        <v>152</v>
      </c>
      <c r="XP40" s="157">
        <v>1</v>
      </c>
      <c r="XQ40" s="157">
        <v>0</v>
      </c>
      <c r="XR40" s="158">
        <f t="shared" si="103"/>
        <v>0.99346405228758172</v>
      </c>
      <c r="XS40" s="158" t="str">
        <f t="shared" si="124"/>
        <v>OK</v>
      </c>
      <c r="XU40" s="157" t="s">
        <v>56</v>
      </c>
      <c r="XV40" s="157">
        <v>153</v>
      </c>
      <c r="XW40" s="157">
        <v>152</v>
      </c>
      <c r="XX40" s="157">
        <v>1</v>
      </c>
      <c r="XY40" s="157">
        <v>0</v>
      </c>
      <c r="XZ40" s="158">
        <f t="shared" si="104"/>
        <v>0.99346405228758172</v>
      </c>
      <c r="YA40" s="158" t="str">
        <f t="shared" si="105"/>
        <v>OK</v>
      </c>
      <c r="YC40" s="157" t="s">
        <v>56</v>
      </c>
      <c r="YD40" s="157">
        <v>153</v>
      </c>
      <c r="YE40" s="157">
        <v>152</v>
      </c>
      <c r="YF40" s="157">
        <v>1</v>
      </c>
      <c r="YG40" s="157">
        <v>0</v>
      </c>
      <c r="YH40" s="158">
        <f t="shared" si="106"/>
        <v>0.99346405228758172</v>
      </c>
      <c r="YI40" s="158" t="str">
        <f t="shared" si="107"/>
        <v>OK</v>
      </c>
      <c r="YK40" s="157" t="s">
        <v>56</v>
      </c>
      <c r="YL40" s="157">
        <v>153</v>
      </c>
      <c r="YM40" s="157">
        <v>152</v>
      </c>
      <c r="YN40" s="157">
        <v>1</v>
      </c>
      <c r="YO40" s="157">
        <v>0</v>
      </c>
      <c r="YP40" s="158">
        <v>0.99</v>
      </c>
      <c r="YQ40" s="158" t="str">
        <f t="shared" si="125"/>
        <v>OK</v>
      </c>
      <c r="YS40" s="157" t="s">
        <v>56</v>
      </c>
      <c r="YT40" s="157">
        <v>153</v>
      </c>
      <c r="YU40" s="157">
        <v>152</v>
      </c>
      <c r="YV40" s="157">
        <v>1</v>
      </c>
      <c r="YW40" s="157">
        <v>0</v>
      </c>
      <c r="YX40" s="158">
        <v>0.99</v>
      </c>
      <c r="YY40" s="158" t="str">
        <f t="shared" si="109"/>
        <v>OK</v>
      </c>
      <c r="ZA40" s="157" t="s">
        <v>56</v>
      </c>
      <c r="ZB40" s="157">
        <v>153</v>
      </c>
      <c r="ZC40" s="157">
        <v>153</v>
      </c>
      <c r="ZD40" s="157">
        <v>0</v>
      </c>
      <c r="ZE40" s="157">
        <v>0</v>
      </c>
      <c r="ZF40" s="158">
        <v>1</v>
      </c>
      <c r="ZG40" s="158" t="str">
        <f t="shared" si="126"/>
        <v>Fail:1%</v>
      </c>
      <c r="ZI40" s="157" t="s">
        <v>56</v>
      </c>
      <c r="ZJ40" s="157">
        <v>153</v>
      </c>
      <c r="ZK40" s="157">
        <v>153</v>
      </c>
      <c r="ZL40" s="157">
        <v>0</v>
      </c>
      <c r="ZM40" s="157">
        <v>0</v>
      </c>
      <c r="ZN40" s="158">
        <v>1</v>
      </c>
      <c r="ZO40" s="158" t="str">
        <f t="shared" si="111"/>
        <v>Fail:1%</v>
      </c>
      <c r="ZQ40" s="157" t="s">
        <v>56</v>
      </c>
      <c r="ZR40" s="157">
        <v>153</v>
      </c>
      <c r="ZS40" s="157">
        <v>153</v>
      </c>
      <c r="ZT40" s="157">
        <v>0</v>
      </c>
      <c r="ZU40" s="157">
        <v>0</v>
      </c>
      <c r="ZV40" s="158">
        <v>1</v>
      </c>
      <c r="ZW40" s="158" t="str">
        <f t="shared" si="127"/>
        <v>OK</v>
      </c>
      <c r="ZY40" s="157" t="s">
        <v>56</v>
      </c>
      <c r="ZZ40" s="157">
        <v>153</v>
      </c>
      <c r="AAA40" s="157">
        <v>153</v>
      </c>
      <c r="AAB40" s="157">
        <v>0</v>
      </c>
      <c r="AAC40" s="157">
        <v>0</v>
      </c>
      <c r="AAD40" s="158">
        <v>1</v>
      </c>
      <c r="AAE40" s="158" t="str">
        <f t="shared" si="113"/>
        <v>OK</v>
      </c>
      <c r="AAG40" s="157" t="s">
        <v>56</v>
      </c>
      <c r="AAH40" s="157">
        <v>153</v>
      </c>
      <c r="AAI40" s="157">
        <v>153</v>
      </c>
      <c r="AAJ40" s="157">
        <v>0</v>
      </c>
      <c r="AAK40" s="157">
        <v>0</v>
      </c>
      <c r="AAL40" s="158">
        <v>1</v>
      </c>
      <c r="AAM40" s="158" t="str">
        <f t="shared" si="128"/>
        <v>OK</v>
      </c>
      <c r="AAO40" s="157" t="s">
        <v>56</v>
      </c>
      <c r="AAP40" s="157">
        <v>153</v>
      </c>
      <c r="AAQ40" s="157">
        <v>153</v>
      </c>
      <c r="AAR40" s="157">
        <v>0</v>
      </c>
      <c r="AAS40" s="157">
        <v>0</v>
      </c>
      <c r="AAT40" s="158">
        <v>1</v>
      </c>
      <c r="AAU40" s="158" t="str">
        <f t="shared" si="115"/>
        <v>OK</v>
      </c>
    </row>
    <row r="41" spans="1:723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29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3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4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5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6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7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8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9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0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1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2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3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4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5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6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7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8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9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20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21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2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3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4"/>
        <v>0</v>
      </c>
      <c r="GP41" s="4"/>
      <c r="GX41" s="111">
        <f t="shared" si="122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16"/>
        <v>0.82089552238805974</v>
      </c>
      <c r="ID41" s="4">
        <f t="shared" si="28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17"/>
        <v>0.82089552238805974</v>
      </c>
      <c r="IL41" s="4">
        <f t="shared" si="29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30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31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2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30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4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5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18"/>
        <v>0.82089552238805974</v>
      </c>
      <c r="KP41" s="4">
        <f t="shared" si="36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7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8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19"/>
        <v>0.82089552238805974</v>
      </c>
      <c r="LV41" s="4">
        <f t="shared" si="39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20"/>
        <v>0.82089552238805974</v>
      </c>
      <c r="MD41" s="158">
        <f t="shared" si="40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41"/>
        <v>0.82089552238805974</v>
      </c>
      <c r="ML41" s="158">
        <f t="shared" si="42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3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4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5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6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7"/>
        <v>0.82089552238805974</v>
      </c>
      <c r="OU41" s="158">
        <f t="shared" si="48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21"/>
        <v>0.82089552238805974</v>
      </c>
      <c r="PC41" s="158">
        <f t="shared" si="49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50"/>
        <v>0.82089552238805974</v>
      </c>
      <c r="PK41" s="158">
        <f t="shared" si="51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2"/>
        <v>0.82089552238805974</v>
      </c>
      <c r="PS41" s="158">
        <f t="shared" si="53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4"/>
        <v>0.82089552238805974</v>
      </c>
      <c r="QA41" s="158">
        <f t="shared" si="55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6"/>
        <v>0.82089552238805974</v>
      </c>
      <c r="QI41" s="158">
        <f t="shared" si="57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8"/>
        <v>0.82089552238805974</v>
      </c>
      <c r="QQ41" s="158">
        <f t="shared" si="59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60"/>
        <v>0.82089552238805974</v>
      </c>
      <c r="QY41" s="158">
        <f t="shared" si="61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2"/>
        <v>0.82089552238805974</v>
      </c>
      <c r="RG41" s="158">
        <f t="shared" si="63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4"/>
        <v>0.82089552238805974</v>
      </c>
      <c r="RO41" s="158">
        <f t="shared" si="65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6"/>
        <v>0.82089552238805974</v>
      </c>
      <c r="RW41" s="158">
        <f t="shared" si="67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8"/>
        <v>0.82089552238805974</v>
      </c>
      <c r="SE41" s="158">
        <f t="shared" si="69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70"/>
        <v>0.82089552238805974</v>
      </c>
      <c r="SM41" s="158">
        <f t="shared" si="71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2"/>
        <v>0.82089552238805974</v>
      </c>
      <c r="SU41" s="158">
        <f t="shared" si="73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4"/>
        <v>0.82089552238805974</v>
      </c>
      <c r="TC41" s="158">
        <f t="shared" si="75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6"/>
        <v>0.82089552238805974</v>
      </c>
      <c r="TK41" s="158">
        <f t="shared" si="77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8"/>
        <v>0.82089552238805974</v>
      </c>
      <c r="TS41" s="158">
        <f t="shared" si="79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80"/>
        <v>0.82089552238805974</v>
      </c>
      <c r="UA41" s="158">
        <f t="shared" si="81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2"/>
        <v>0.82089552238805974</v>
      </c>
      <c r="UI41" s="158">
        <f t="shared" si="83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4"/>
        <v>0.82089552238805974</v>
      </c>
      <c r="UQ41" s="158">
        <f t="shared" si="85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6"/>
        <v>0.82089552238805974</v>
      </c>
      <c r="UY41" s="158">
        <f t="shared" si="87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8"/>
        <v>0.82089552238805974</v>
      </c>
      <c r="VG41" s="158">
        <f t="shared" si="89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90"/>
        <v>0.82089552238805974</v>
      </c>
      <c r="VO41" s="158">
        <f t="shared" si="91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2"/>
        <v>0.82089552238805974</v>
      </c>
      <c r="VW41" s="158">
        <f t="shared" si="93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4"/>
        <v>0.82089552238805974</v>
      </c>
      <c r="WE41" s="158">
        <f t="shared" si="95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6"/>
        <v>0.82089552238805974</v>
      </c>
      <c r="WM41" s="158">
        <f t="shared" si="97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8"/>
        <v>0.82089552238805974</v>
      </c>
      <c r="WU41" s="158">
        <f t="shared" si="99"/>
        <v>0</v>
      </c>
      <c r="WW41" s="157" t="s">
        <v>57</v>
      </c>
      <c r="WX41" s="157">
        <v>67</v>
      </c>
      <c r="WY41" s="157">
        <v>55</v>
      </c>
      <c r="WZ41" s="157">
        <v>11</v>
      </c>
      <c r="XA41" s="157">
        <v>1</v>
      </c>
      <c r="XB41" s="158">
        <f t="shared" si="100"/>
        <v>0.82089552238805974</v>
      </c>
      <c r="XC41" s="158" t="str">
        <f t="shared" si="101"/>
        <v>OK</v>
      </c>
      <c r="XE41" s="157" t="s">
        <v>57</v>
      </c>
      <c r="XF41" s="157">
        <v>67</v>
      </c>
      <c r="XG41" s="157">
        <v>55</v>
      </c>
      <c r="XH41" s="157">
        <v>11</v>
      </c>
      <c r="XI41" s="157">
        <v>1</v>
      </c>
      <c r="XJ41" s="158">
        <f t="shared" si="102"/>
        <v>0.82089552238805974</v>
      </c>
      <c r="XK41" s="158" t="str">
        <f t="shared" si="123"/>
        <v>OK</v>
      </c>
      <c r="XM41" s="157" t="s">
        <v>57</v>
      </c>
      <c r="XN41" s="157">
        <v>67</v>
      </c>
      <c r="XO41" s="157">
        <v>55</v>
      </c>
      <c r="XP41" s="157">
        <v>11</v>
      </c>
      <c r="XQ41" s="157">
        <v>1</v>
      </c>
      <c r="XR41" s="158">
        <f t="shared" si="103"/>
        <v>0.82089552238805974</v>
      </c>
      <c r="XS41" s="158" t="str">
        <f t="shared" si="124"/>
        <v>OK</v>
      </c>
      <c r="XU41" s="157" t="s">
        <v>57</v>
      </c>
      <c r="XV41" s="157">
        <v>67</v>
      </c>
      <c r="XW41" s="157">
        <v>55</v>
      </c>
      <c r="XX41" s="157">
        <v>11</v>
      </c>
      <c r="XY41" s="157">
        <v>1</v>
      </c>
      <c r="XZ41" s="158">
        <f t="shared" si="104"/>
        <v>0.82089552238805974</v>
      </c>
      <c r="YA41" s="158" t="str">
        <f t="shared" si="105"/>
        <v>OK</v>
      </c>
      <c r="YC41" s="157" t="s">
        <v>57</v>
      </c>
      <c r="YD41" s="157">
        <v>67</v>
      </c>
      <c r="YE41" s="157">
        <v>55</v>
      </c>
      <c r="YF41" s="157">
        <v>11</v>
      </c>
      <c r="YG41" s="157">
        <v>1</v>
      </c>
      <c r="YH41" s="158">
        <f t="shared" si="106"/>
        <v>0.82089552238805974</v>
      </c>
      <c r="YI41" s="158" t="str">
        <f t="shared" si="107"/>
        <v>OK</v>
      </c>
      <c r="YK41" s="157" t="s">
        <v>57</v>
      </c>
      <c r="YL41" s="157">
        <v>67</v>
      </c>
      <c r="YM41" s="157">
        <v>55</v>
      </c>
      <c r="YN41" s="157">
        <v>11</v>
      </c>
      <c r="YO41" s="157">
        <v>1</v>
      </c>
      <c r="YP41" s="158">
        <v>0.82</v>
      </c>
      <c r="YQ41" s="158" t="str">
        <f t="shared" si="125"/>
        <v>OK</v>
      </c>
      <c r="YS41" s="157" t="s">
        <v>57</v>
      </c>
      <c r="YT41" s="157">
        <v>67</v>
      </c>
      <c r="YU41" s="157">
        <v>55</v>
      </c>
      <c r="YV41" s="157">
        <v>11</v>
      </c>
      <c r="YW41" s="157">
        <v>1</v>
      </c>
      <c r="YX41" s="158">
        <v>0.82</v>
      </c>
      <c r="YY41" s="158" t="str">
        <f t="shared" si="109"/>
        <v>OK</v>
      </c>
      <c r="ZA41" s="157" t="s">
        <v>57</v>
      </c>
      <c r="ZB41" s="157">
        <v>67</v>
      </c>
      <c r="ZC41" s="157">
        <v>55</v>
      </c>
      <c r="ZD41" s="157">
        <v>11</v>
      </c>
      <c r="ZE41" s="157">
        <v>1</v>
      </c>
      <c r="ZF41" s="158">
        <v>0.82</v>
      </c>
      <c r="ZG41" s="158" t="str">
        <f t="shared" si="126"/>
        <v>OK</v>
      </c>
      <c r="ZI41" s="157" t="s">
        <v>57</v>
      </c>
      <c r="ZJ41" s="157">
        <v>67</v>
      </c>
      <c r="ZK41" s="157">
        <v>55</v>
      </c>
      <c r="ZL41" s="157">
        <v>11</v>
      </c>
      <c r="ZM41" s="157">
        <v>1</v>
      </c>
      <c r="ZN41" s="158">
        <v>0.82</v>
      </c>
      <c r="ZO41" s="158" t="str">
        <f t="shared" si="111"/>
        <v>OK</v>
      </c>
      <c r="ZQ41" s="157" t="s">
        <v>57</v>
      </c>
      <c r="ZR41" s="157">
        <v>67</v>
      </c>
      <c r="ZS41" s="157">
        <v>55</v>
      </c>
      <c r="ZT41" s="157">
        <v>11</v>
      </c>
      <c r="ZU41" s="157">
        <v>1</v>
      </c>
      <c r="ZV41" s="158">
        <v>0.82</v>
      </c>
      <c r="ZW41" s="158" t="str">
        <f t="shared" si="127"/>
        <v>OK</v>
      </c>
      <c r="ZY41" s="157" t="s">
        <v>57</v>
      </c>
      <c r="ZZ41" s="157">
        <v>67</v>
      </c>
      <c r="AAA41" s="157">
        <v>55</v>
      </c>
      <c r="AAB41" s="157">
        <v>11</v>
      </c>
      <c r="AAC41" s="157">
        <v>1</v>
      </c>
      <c r="AAD41" s="158">
        <v>0.82</v>
      </c>
      <c r="AAE41" s="158" t="str">
        <f t="shared" si="113"/>
        <v>OK</v>
      </c>
      <c r="AAG41" s="157" t="s">
        <v>57</v>
      </c>
      <c r="AAH41" s="157">
        <v>67</v>
      </c>
      <c r="AAI41" s="157">
        <v>55</v>
      </c>
      <c r="AAJ41" s="157">
        <v>11</v>
      </c>
      <c r="AAK41" s="157">
        <v>1</v>
      </c>
      <c r="AAL41" s="158">
        <v>0.82</v>
      </c>
      <c r="AAM41" s="158" t="str">
        <f t="shared" si="128"/>
        <v>OK</v>
      </c>
      <c r="AAO41" s="157" t="s">
        <v>57</v>
      </c>
      <c r="AAP41" s="157">
        <v>67</v>
      </c>
      <c r="AAQ41" s="157">
        <v>55</v>
      </c>
      <c r="AAR41" s="157">
        <v>11</v>
      </c>
      <c r="AAS41" s="157">
        <v>1</v>
      </c>
      <c r="AAT41" s="158">
        <v>0.82</v>
      </c>
      <c r="AAU41" s="158" t="str">
        <f t="shared" si="115"/>
        <v>OK</v>
      </c>
    </row>
    <row r="42" spans="1:723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29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3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4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5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6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7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8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9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10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1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2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3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4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5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6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7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8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9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0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1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2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3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4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5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22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30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31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2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30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4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5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6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7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8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9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20"/>
        <v>1</v>
      </c>
      <c r="MD42" s="158">
        <f t="shared" si="40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41"/>
        <v>1</v>
      </c>
      <c r="ML42" s="158">
        <f t="shared" si="42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3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4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5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6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8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9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50"/>
        <v>1</v>
      </c>
      <c r="PK42" s="158">
        <f t="shared" si="51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2"/>
        <v>1</v>
      </c>
      <c r="PS42" s="158">
        <f t="shared" si="53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4"/>
        <v>1</v>
      </c>
      <c r="QA42" s="158">
        <f t="shared" si="55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6"/>
        <v>1</v>
      </c>
      <c r="QI42" s="158">
        <f t="shared" si="57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8"/>
        <v>1</v>
      </c>
      <c r="QQ42" s="158">
        <f t="shared" si="59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60"/>
        <v>1</v>
      </c>
      <c r="QY42" s="158">
        <f t="shared" si="61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2"/>
        <v>1</v>
      </c>
      <c r="RG42" s="158">
        <f t="shared" si="63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4"/>
        <v>1</v>
      </c>
      <c r="RO42" s="158">
        <f t="shared" si="65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6"/>
        <v>1</v>
      </c>
      <c r="RW42" s="158">
        <f t="shared" si="67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8"/>
        <v>1</v>
      </c>
      <c r="SE42" s="158">
        <f t="shared" si="69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70"/>
        <v>1</v>
      </c>
      <c r="SM42" s="158">
        <f t="shared" si="71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2"/>
        <v>1</v>
      </c>
      <c r="SU42" s="158">
        <f t="shared" si="73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4"/>
        <v>1</v>
      </c>
      <c r="TC42" s="158">
        <f t="shared" si="75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6"/>
        <v>1</v>
      </c>
      <c r="TK42" s="158">
        <f t="shared" si="77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8"/>
        <v>1</v>
      </c>
      <c r="TS42" s="158">
        <f t="shared" si="79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80"/>
        <v>1</v>
      </c>
      <c r="UA42" s="158">
        <f t="shared" si="81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2"/>
        <v>1</v>
      </c>
      <c r="UI42" s="158">
        <f t="shared" si="83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4"/>
        <v>1</v>
      </c>
      <c r="UQ42" s="158">
        <f t="shared" si="85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6"/>
        <v>1</v>
      </c>
      <c r="UY42" s="158">
        <f t="shared" si="87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8"/>
        <v>1</v>
      </c>
      <c r="VG42" s="158">
        <f t="shared" si="89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90"/>
        <v>1</v>
      </c>
      <c r="VO42" s="158">
        <f t="shared" si="91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2"/>
        <v>1</v>
      </c>
      <c r="VW42" s="158">
        <f t="shared" si="93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4"/>
        <v>1</v>
      </c>
      <c r="WE42" s="158">
        <f t="shared" si="95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6"/>
        <v>1</v>
      </c>
      <c r="WM42" s="158">
        <f t="shared" si="97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8"/>
        <v>1</v>
      </c>
      <c r="WU42" s="158">
        <f t="shared" si="99"/>
        <v>0</v>
      </c>
      <c r="WW42" s="161" t="s">
        <v>58</v>
      </c>
      <c r="WX42" s="157">
        <v>3</v>
      </c>
      <c r="WY42" s="157">
        <v>3</v>
      </c>
      <c r="WZ42" s="157">
        <v>0</v>
      </c>
      <c r="XA42" s="157">
        <v>0</v>
      </c>
      <c r="XB42" s="158">
        <f t="shared" si="100"/>
        <v>1</v>
      </c>
      <c r="XC42" s="158" t="str">
        <f t="shared" si="101"/>
        <v>OK</v>
      </c>
      <c r="XE42" s="161" t="s">
        <v>58</v>
      </c>
      <c r="XF42" s="157">
        <f>9-6</f>
        <v>3</v>
      </c>
      <c r="XG42" s="157">
        <v>3</v>
      </c>
      <c r="XH42" s="157">
        <v>0</v>
      </c>
      <c r="XI42" s="157">
        <f>6-6</f>
        <v>0</v>
      </c>
      <c r="XJ42" s="158">
        <f t="shared" si="102"/>
        <v>1</v>
      </c>
      <c r="XK42" s="158" t="str">
        <f t="shared" si="123"/>
        <v>OK</v>
      </c>
      <c r="XM42" s="161" t="s">
        <v>58</v>
      </c>
      <c r="XN42" s="157">
        <f>9</f>
        <v>9</v>
      </c>
      <c r="XO42" s="157">
        <v>3</v>
      </c>
      <c r="XP42" s="157">
        <f>0+6</f>
        <v>6</v>
      </c>
      <c r="XQ42" s="157">
        <f>6-6</f>
        <v>0</v>
      </c>
      <c r="XR42" s="158">
        <f t="shared" si="103"/>
        <v>0.33333333333333331</v>
      </c>
      <c r="XS42" s="158" t="str">
        <f t="shared" si="124"/>
        <v>Fail:-67%</v>
      </c>
      <c r="XU42" s="161" t="s">
        <v>58</v>
      </c>
      <c r="XV42" s="157">
        <v>3</v>
      </c>
      <c r="XW42" s="157">
        <v>3</v>
      </c>
      <c r="XX42" s="157">
        <v>0</v>
      </c>
      <c r="XY42" s="157">
        <v>0</v>
      </c>
      <c r="XZ42" s="158">
        <f t="shared" si="104"/>
        <v>1</v>
      </c>
      <c r="YA42" s="158" t="str">
        <f t="shared" si="105"/>
        <v>OK</v>
      </c>
      <c r="YC42" s="161" t="s">
        <v>58</v>
      </c>
      <c r="YD42" s="157">
        <v>9</v>
      </c>
      <c r="YE42" s="157">
        <v>3</v>
      </c>
      <c r="YF42" s="157">
        <v>6</v>
      </c>
      <c r="YG42" s="157">
        <v>0</v>
      </c>
      <c r="YH42" s="158">
        <f t="shared" si="106"/>
        <v>0.33333333333333331</v>
      </c>
      <c r="YI42" s="110" t="str">
        <f t="shared" si="107"/>
        <v>OK</v>
      </c>
      <c r="YK42" s="161" t="s">
        <v>58</v>
      </c>
      <c r="YL42" s="157">
        <v>3</v>
      </c>
      <c r="YM42" s="157">
        <v>3</v>
      </c>
      <c r="YN42" s="157">
        <v>0</v>
      </c>
      <c r="YO42" s="157">
        <v>0</v>
      </c>
      <c r="YP42" s="158">
        <v>1</v>
      </c>
      <c r="YQ42" s="158" t="str">
        <f t="shared" si="125"/>
        <v>OK</v>
      </c>
      <c r="YS42" s="161" t="s">
        <v>58</v>
      </c>
      <c r="YT42" s="157">
        <v>9</v>
      </c>
      <c r="YU42" s="157">
        <v>3</v>
      </c>
      <c r="YV42" s="157">
        <v>6</v>
      </c>
      <c r="YW42" s="157">
        <v>0</v>
      </c>
      <c r="YX42" s="158">
        <v>0.33</v>
      </c>
      <c r="YY42" s="110" t="str">
        <f t="shared" si="109"/>
        <v>OK</v>
      </c>
      <c r="ZA42" s="161" t="s">
        <v>58</v>
      </c>
      <c r="ZB42" s="157">
        <v>3</v>
      </c>
      <c r="ZC42" s="157">
        <v>3</v>
      </c>
      <c r="ZD42" s="157">
        <v>0</v>
      </c>
      <c r="ZE42" s="157">
        <v>0</v>
      </c>
      <c r="ZF42" s="158">
        <v>1</v>
      </c>
      <c r="ZG42" s="158" t="str">
        <f t="shared" si="126"/>
        <v>OK</v>
      </c>
      <c r="ZI42" s="161" t="s">
        <v>58</v>
      </c>
      <c r="ZJ42" s="157">
        <v>9</v>
      </c>
      <c r="ZK42" s="157">
        <v>3</v>
      </c>
      <c r="ZL42" s="157">
        <v>6</v>
      </c>
      <c r="ZM42" s="157">
        <v>0</v>
      </c>
      <c r="ZN42" s="158">
        <v>0.33</v>
      </c>
      <c r="ZO42" s="110" t="str">
        <f t="shared" si="111"/>
        <v>OK</v>
      </c>
      <c r="ZQ42" s="161" t="s">
        <v>58</v>
      </c>
      <c r="ZR42" s="157">
        <v>3</v>
      </c>
      <c r="ZS42" s="157">
        <v>3</v>
      </c>
      <c r="ZT42" s="157">
        <v>0</v>
      </c>
      <c r="ZU42" s="157">
        <v>0</v>
      </c>
      <c r="ZV42" s="158">
        <v>1</v>
      </c>
      <c r="ZW42" s="158" t="str">
        <f t="shared" si="127"/>
        <v>OK</v>
      </c>
      <c r="ZY42" s="161" t="s">
        <v>58</v>
      </c>
      <c r="ZZ42" s="157">
        <v>9</v>
      </c>
      <c r="AAA42" s="157">
        <v>3</v>
      </c>
      <c r="AAB42" s="157">
        <v>6</v>
      </c>
      <c r="AAC42" s="157">
        <v>0</v>
      </c>
      <c r="AAD42" s="158">
        <v>0.33</v>
      </c>
      <c r="AAE42" s="110" t="str">
        <f t="shared" si="113"/>
        <v>OK</v>
      </c>
      <c r="AAG42" s="161" t="s">
        <v>58</v>
      </c>
      <c r="AAH42" s="157">
        <v>3</v>
      </c>
      <c r="AAI42" s="157">
        <v>3</v>
      </c>
      <c r="AAJ42" s="157">
        <v>0</v>
      </c>
      <c r="AAK42" s="157">
        <v>0</v>
      </c>
      <c r="AAL42" s="158">
        <v>1</v>
      </c>
      <c r="AAM42" s="158" t="str">
        <f t="shared" si="128"/>
        <v>OK</v>
      </c>
      <c r="AAO42" s="161" t="s">
        <v>58</v>
      </c>
      <c r="AAP42" s="157">
        <v>9</v>
      </c>
      <c r="AAQ42" s="157">
        <v>3</v>
      </c>
      <c r="AAR42" s="157">
        <v>6</v>
      </c>
      <c r="AAS42" s="157">
        <v>0</v>
      </c>
      <c r="AAT42" s="158">
        <v>0.33</v>
      </c>
      <c r="AAU42" s="110" t="str">
        <f t="shared" si="115"/>
        <v>OK</v>
      </c>
    </row>
    <row r="43" spans="1:723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29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3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4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5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6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7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8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9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0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1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2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3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4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5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6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7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8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9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0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1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2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3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4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5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22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6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7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16"/>
        <v>0.96296296296296291</v>
      </c>
      <c r="ID43" s="4">
        <f t="shared" si="28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17"/>
        <v>0.96296296296296291</v>
      </c>
      <c r="IL43" s="4">
        <f t="shared" si="29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30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31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2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30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4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5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6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7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8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9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20"/>
        <v>0.96296296296296291</v>
      </c>
      <c r="MD43" s="158">
        <f t="shared" si="40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41"/>
        <v>0.96296296296296291</v>
      </c>
      <c r="ML43" s="158">
        <f t="shared" si="42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3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4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5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6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8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9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50"/>
        <v>0.96296296296296291</v>
      </c>
      <c r="PK43" s="158">
        <f t="shared" si="51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2"/>
        <v>0.96296296296296291</v>
      </c>
      <c r="PS43" s="158">
        <f t="shared" si="53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4"/>
        <v>0.96296296296296291</v>
      </c>
      <c r="QA43" s="158">
        <f t="shared" si="55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6"/>
        <v>0.96296296296296291</v>
      </c>
      <c r="QI43" s="158">
        <f t="shared" si="57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8"/>
        <v>0.96296296296296291</v>
      </c>
      <c r="QQ43" s="158">
        <f t="shared" si="59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60"/>
        <v>0.96296296296296291</v>
      </c>
      <c r="QY43" s="158">
        <f t="shared" si="61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2"/>
        <v>0.96296296296296291</v>
      </c>
      <c r="RG43" s="158">
        <f t="shared" si="63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4"/>
        <v>0.96296296296296291</v>
      </c>
      <c r="RO43" s="158">
        <f t="shared" si="65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6"/>
        <v>0.96296296296296291</v>
      </c>
      <c r="RW43" s="158">
        <f t="shared" si="67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8"/>
        <v>0.96296296296296291</v>
      </c>
      <c r="SE43" s="158">
        <f t="shared" si="69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70"/>
        <v>0.96296296296296291</v>
      </c>
      <c r="SM43" s="158">
        <f t="shared" si="71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2"/>
        <v>0.96296296296296291</v>
      </c>
      <c r="SU43" s="158">
        <f t="shared" si="73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4"/>
        <v>0.96296296296296291</v>
      </c>
      <c r="TC43" s="158">
        <f t="shared" si="75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6"/>
        <v>0.96296296296296291</v>
      </c>
      <c r="TK43" s="158">
        <f t="shared" si="77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8"/>
        <v>0.96296296296296291</v>
      </c>
      <c r="TS43" s="158">
        <f t="shared" si="79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80"/>
        <v>0.96296296296296291</v>
      </c>
      <c r="UA43" s="158">
        <f t="shared" si="81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2"/>
        <v>0.96296296296296291</v>
      </c>
      <c r="UI43" s="158">
        <f t="shared" si="83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4"/>
        <v>0.96296296296296291</v>
      </c>
      <c r="UQ43" s="158">
        <f t="shared" si="85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6"/>
        <v>0.96296296296296291</v>
      </c>
      <c r="UY43" s="158">
        <f t="shared" si="87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8"/>
        <v>0.96296296296296291</v>
      </c>
      <c r="VG43" s="158">
        <f t="shared" si="89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90"/>
        <v>0.96296296296296291</v>
      </c>
      <c r="VO43" s="158">
        <f t="shared" si="91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2"/>
        <v>0.96296296296296291</v>
      </c>
      <c r="VW43" s="158">
        <f t="shared" si="93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4"/>
        <v>0.96296296296296291</v>
      </c>
      <c r="WE43" s="158">
        <f t="shared" si="95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6"/>
        <v>0.96296296296296291</v>
      </c>
      <c r="WM43" s="158">
        <f t="shared" si="97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8"/>
        <v>0.96296296296296291</v>
      </c>
      <c r="WU43" s="158">
        <f t="shared" si="99"/>
        <v>0</v>
      </c>
      <c r="WW43" s="163" t="s">
        <v>59</v>
      </c>
      <c r="WX43" s="157">
        <v>27</v>
      </c>
      <c r="WY43" s="157">
        <v>26</v>
      </c>
      <c r="WZ43" s="157">
        <v>1</v>
      </c>
      <c r="XA43" s="157">
        <v>0</v>
      </c>
      <c r="XB43" s="158">
        <f t="shared" si="100"/>
        <v>0.96296296296296291</v>
      </c>
      <c r="XC43" s="158" t="str">
        <f t="shared" si="101"/>
        <v>OK</v>
      </c>
      <c r="XE43" s="163" t="s">
        <v>59</v>
      </c>
      <c r="XF43" s="157">
        <f>32-5</f>
        <v>27</v>
      </c>
      <c r="XG43" s="157">
        <v>26</v>
      </c>
      <c r="XH43" s="157">
        <v>1</v>
      </c>
      <c r="XI43" s="157">
        <f>5-5</f>
        <v>0</v>
      </c>
      <c r="XJ43" s="158">
        <f t="shared" si="102"/>
        <v>0.96296296296296291</v>
      </c>
      <c r="XK43" s="158" t="str">
        <f t="shared" si="123"/>
        <v>OK</v>
      </c>
      <c r="XM43" s="163" t="s">
        <v>59</v>
      </c>
      <c r="XN43" s="157">
        <f>32</f>
        <v>32</v>
      </c>
      <c r="XO43" s="157">
        <f>26+5</f>
        <v>31</v>
      </c>
      <c r="XP43" s="157">
        <v>1</v>
      </c>
      <c r="XQ43" s="157">
        <f>5-5</f>
        <v>0</v>
      </c>
      <c r="XR43" s="158">
        <f t="shared" si="103"/>
        <v>0.96875</v>
      </c>
      <c r="XS43" s="158" t="str">
        <f t="shared" si="124"/>
        <v>Fail:1%</v>
      </c>
      <c r="XU43" s="163" t="s">
        <v>59</v>
      </c>
      <c r="XV43" s="157">
        <v>27</v>
      </c>
      <c r="XW43" s="157">
        <v>26</v>
      </c>
      <c r="XX43" s="157">
        <v>1</v>
      </c>
      <c r="XY43" s="157">
        <v>0</v>
      </c>
      <c r="XZ43" s="158">
        <f t="shared" si="104"/>
        <v>0.96296296296296291</v>
      </c>
      <c r="YA43" s="158" t="str">
        <f t="shared" si="105"/>
        <v>OK</v>
      </c>
      <c r="YC43" s="163" t="s">
        <v>59</v>
      </c>
      <c r="YD43" s="157">
        <v>32</v>
      </c>
      <c r="YE43" s="157">
        <v>31</v>
      </c>
      <c r="YF43" s="157">
        <v>1</v>
      </c>
      <c r="YG43" s="157">
        <v>0</v>
      </c>
      <c r="YH43" s="158">
        <f t="shared" si="106"/>
        <v>0.96875</v>
      </c>
      <c r="YI43" s="110" t="str">
        <f t="shared" si="107"/>
        <v>OK</v>
      </c>
      <c r="YK43" s="163" t="s">
        <v>59</v>
      </c>
      <c r="YL43" s="157">
        <v>27</v>
      </c>
      <c r="YM43" s="157">
        <v>26</v>
      </c>
      <c r="YN43" s="157">
        <v>1</v>
      </c>
      <c r="YO43" s="157">
        <v>0</v>
      </c>
      <c r="YP43" s="158">
        <v>0.96</v>
      </c>
      <c r="YQ43" s="158" t="str">
        <f t="shared" si="125"/>
        <v>OK</v>
      </c>
      <c r="YS43" s="163" t="s">
        <v>59</v>
      </c>
      <c r="YT43" s="157">
        <v>32</v>
      </c>
      <c r="YU43" s="157">
        <v>31</v>
      </c>
      <c r="YV43" s="157">
        <v>1</v>
      </c>
      <c r="YW43" s="157">
        <v>0</v>
      </c>
      <c r="YX43" s="158">
        <v>0.97</v>
      </c>
      <c r="YY43" s="110" t="str">
        <f t="shared" si="109"/>
        <v>OK</v>
      </c>
      <c r="ZA43" s="163" t="s">
        <v>59</v>
      </c>
      <c r="ZB43" s="157">
        <v>27</v>
      </c>
      <c r="ZC43" s="157">
        <v>24</v>
      </c>
      <c r="ZD43" s="157">
        <v>3</v>
      </c>
      <c r="ZE43" s="157">
        <v>0</v>
      </c>
      <c r="ZF43" s="158">
        <v>0.89</v>
      </c>
      <c r="ZG43" s="158" t="str">
        <f t="shared" si="126"/>
        <v>Fail:-7%</v>
      </c>
      <c r="ZI43" s="163" t="s">
        <v>59</v>
      </c>
      <c r="ZJ43" s="157">
        <v>32</v>
      </c>
      <c r="ZK43" s="157">
        <v>29</v>
      </c>
      <c r="ZL43" s="157">
        <v>3</v>
      </c>
      <c r="ZM43" s="157">
        <v>0</v>
      </c>
      <c r="ZN43" s="158">
        <v>0.91</v>
      </c>
      <c r="ZO43" s="110" t="str">
        <f t="shared" si="111"/>
        <v>Fail:-6%</v>
      </c>
      <c r="ZQ43" s="163" t="s">
        <v>59</v>
      </c>
      <c r="ZR43" s="157">
        <v>27</v>
      </c>
      <c r="ZS43" s="157">
        <v>26</v>
      </c>
      <c r="ZT43" s="157">
        <v>1</v>
      </c>
      <c r="ZU43" s="157">
        <v>0</v>
      </c>
      <c r="ZV43" s="158">
        <v>0.96</v>
      </c>
      <c r="ZW43" s="158" t="str">
        <f t="shared" si="127"/>
        <v>Fail:7%</v>
      </c>
      <c r="ZY43" s="163" t="s">
        <v>59</v>
      </c>
      <c r="ZZ43" s="157">
        <v>32</v>
      </c>
      <c r="AAA43" s="157">
        <v>31</v>
      </c>
      <c r="AAB43" s="157">
        <v>1</v>
      </c>
      <c r="AAC43" s="157">
        <v>0</v>
      </c>
      <c r="AAD43" s="158">
        <v>0.97</v>
      </c>
      <c r="AAE43" s="110" t="str">
        <f t="shared" si="113"/>
        <v>Fail:6%</v>
      </c>
      <c r="AAG43" s="163" t="s">
        <v>59</v>
      </c>
      <c r="AAH43" s="157">
        <v>27</v>
      </c>
      <c r="AAI43" s="157">
        <v>26</v>
      </c>
      <c r="AAJ43" s="157">
        <v>1</v>
      </c>
      <c r="AAK43" s="157">
        <v>0</v>
      </c>
      <c r="AAL43" s="158">
        <v>0.96</v>
      </c>
      <c r="AAM43" s="158" t="str">
        <f t="shared" si="128"/>
        <v>OK</v>
      </c>
      <c r="AAO43" s="163" t="s">
        <v>59</v>
      </c>
      <c r="AAP43" s="157">
        <v>32</v>
      </c>
      <c r="AAQ43" s="157">
        <v>31</v>
      </c>
      <c r="AAR43" s="157">
        <v>1</v>
      </c>
      <c r="AAS43" s="157">
        <v>0</v>
      </c>
      <c r="AAT43" s="158">
        <v>0.97</v>
      </c>
      <c r="AAU43" s="110" t="str">
        <f t="shared" si="115"/>
        <v>OK</v>
      </c>
    </row>
    <row r="44" spans="1:723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29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3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4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5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6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7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8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9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0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1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2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3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4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5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6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7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8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9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20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21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2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3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4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5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22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16"/>
        <v>1</v>
      </c>
      <c r="ID44" s="4">
        <f t="shared" si="28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17"/>
        <v>1</v>
      </c>
      <c r="IL44" s="4">
        <f t="shared" si="29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30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31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2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30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4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5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18"/>
        <v>1</v>
      </c>
      <c r="KP44" s="4">
        <f t="shared" si="36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7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8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19"/>
        <v>1</v>
      </c>
      <c r="LV44" s="4">
        <f t="shared" si="39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20"/>
        <v>1</v>
      </c>
      <c r="MD44" s="158">
        <f t="shared" si="40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41"/>
        <v>1</v>
      </c>
      <c r="ML44" s="158">
        <f t="shared" si="42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3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4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5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6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7"/>
        <v>1</v>
      </c>
      <c r="OU44" s="158">
        <f t="shared" si="48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21"/>
        <v>1</v>
      </c>
      <c r="PC44" s="158">
        <f t="shared" si="49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50"/>
        <v>1</v>
      </c>
      <c r="PK44" s="158">
        <f t="shared" si="51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2"/>
        <v>1</v>
      </c>
      <c r="PS44" s="158">
        <f t="shared" si="53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4"/>
        <v>1</v>
      </c>
      <c r="QA44" s="158">
        <f t="shared" si="55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6"/>
        <v>1</v>
      </c>
      <c r="QI44" s="158">
        <f t="shared" si="57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8"/>
        <v>1</v>
      </c>
      <c r="QQ44" s="158">
        <f t="shared" si="59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60"/>
        <v>1</v>
      </c>
      <c r="QY44" s="158">
        <f t="shared" si="61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2"/>
        <v>1</v>
      </c>
      <c r="RG44" s="158">
        <f t="shared" si="63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4"/>
        <v>1</v>
      </c>
      <c r="RO44" s="158">
        <f t="shared" si="65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6"/>
        <v>1</v>
      </c>
      <c r="RW44" s="158">
        <f t="shared" si="67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8"/>
        <v>1</v>
      </c>
      <c r="SE44" s="158">
        <f t="shared" si="69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70"/>
        <v>1</v>
      </c>
      <c r="SM44" s="158">
        <f t="shared" si="71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2"/>
        <v>1</v>
      </c>
      <c r="SU44" s="158">
        <f t="shared" si="73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4"/>
        <v>1</v>
      </c>
      <c r="TC44" s="158">
        <f t="shared" si="75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6"/>
        <v>1</v>
      </c>
      <c r="TK44" s="158">
        <f t="shared" si="77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8"/>
        <v>1</v>
      </c>
      <c r="TS44" s="158">
        <f t="shared" si="79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80"/>
        <v>1</v>
      </c>
      <c r="UA44" s="158">
        <f t="shared" si="81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2"/>
        <v>1</v>
      </c>
      <c r="UI44" s="158">
        <f t="shared" si="83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4"/>
        <v>1</v>
      </c>
      <c r="UQ44" s="158">
        <f t="shared" si="85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6"/>
        <v>1</v>
      </c>
      <c r="UY44" s="158">
        <f t="shared" si="87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8"/>
        <v>1</v>
      </c>
      <c r="VG44" s="158">
        <f t="shared" si="89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90"/>
        <v>1</v>
      </c>
      <c r="VO44" s="158">
        <f t="shared" si="91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2"/>
        <v>1</v>
      </c>
      <c r="VW44" s="158">
        <f t="shared" si="93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4"/>
        <v>1</v>
      </c>
      <c r="WE44" s="158">
        <f t="shared" si="95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6"/>
        <v>1</v>
      </c>
      <c r="WM44" s="158">
        <f t="shared" si="97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8"/>
        <v>1</v>
      </c>
      <c r="WU44" s="158">
        <f t="shared" si="99"/>
        <v>0</v>
      </c>
      <c r="WW44" s="157" t="s">
        <v>60</v>
      </c>
      <c r="WX44" s="157">
        <v>6</v>
      </c>
      <c r="WY44" s="157">
        <v>6</v>
      </c>
      <c r="WZ44" s="157">
        <v>0</v>
      </c>
      <c r="XA44" s="157">
        <v>0</v>
      </c>
      <c r="XB44" s="158">
        <f t="shared" si="100"/>
        <v>1</v>
      </c>
      <c r="XC44" s="158" t="str">
        <f t="shared" si="101"/>
        <v>OK</v>
      </c>
      <c r="XE44" s="157" t="s">
        <v>60</v>
      </c>
      <c r="XF44" s="157">
        <v>6</v>
      </c>
      <c r="XG44" s="157">
        <v>6</v>
      </c>
      <c r="XH44" s="157">
        <v>0</v>
      </c>
      <c r="XI44" s="157">
        <v>0</v>
      </c>
      <c r="XJ44" s="158">
        <f t="shared" si="102"/>
        <v>1</v>
      </c>
      <c r="XK44" s="158" t="str">
        <f t="shared" si="123"/>
        <v>OK</v>
      </c>
      <c r="XM44" s="157" t="s">
        <v>60</v>
      </c>
      <c r="XN44" s="157">
        <v>6</v>
      </c>
      <c r="XO44" s="157">
        <v>6</v>
      </c>
      <c r="XP44" s="157">
        <v>0</v>
      </c>
      <c r="XQ44" s="157">
        <v>0</v>
      </c>
      <c r="XR44" s="158">
        <f t="shared" si="103"/>
        <v>1</v>
      </c>
      <c r="XS44" s="158" t="str">
        <f t="shared" si="124"/>
        <v>OK</v>
      </c>
      <c r="XU44" s="157" t="s">
        <v>60</v>
      </c>
      <c r="XV44" s="157">
        <v>6</v>
      </c>
      <c r="XW44" s="157">
        <v>6</v>
      </c>
      <c r="XX44" s="157">
        <v>0</v>
      </c>
      <c r="XY44" s="157">
        <v>0</v>
      </c>
      <c r="XZ44" s="158">
        <f t="shared" si="104"/>
        <v>1</v>
      </c>
      <c r="YA44" s="158" t="str">
        <f t="shared" si="105"/>
        <v>OK</v>
      </c>
      <c r="YC44" s="157" t="s">
        <v>60</v>
      </c>
      <c r="YD44" s="157">
        <v>6</v>
      </c>
      <c r="YE44" s="157">
        <v>6</v>
      </c>
      <c r="YF44" s="157">
        <v>0</v>
      </c>
      <c r="YG44" s="157">
        <v>0</v>
      </c>
      <c r="YH44" s="158">
        <f t="shared" si="106"/>
        <v>1</v>
      </c>
      <c r="YI44" s="158" t="str">
        <f t="shared" si="107"/>
        <v>OK</v>
      </c>
      <c r="YK44" s="157" t="s">
        <v>60</v>
      </c>
      <c r="YL44" s="157">
        <v>6</v>
      </c>
      <c r="YM44" s="157">
        <v>6</v>
      </c>
      <c r="YN44" s="157">
        <v>0</v>
      </c>
      <c r="YO44" s="157">
        <v>0</v>
      </c>
      <c r="YP44" s="158">
        <v>1</v>
      </c>
      <c r="YQ44" s="158" t="str">
        <f t="shared" si="125"/>
        <v>OK</v>
      </c>
      <c r="YS44" s="157" t="s">
        <v>60</v>
      </c>
      <c r="YT44" s="157">
        <v>6</v>
      </c>
      <c r="YU44" s="157">
        <v>6</v>
      </c>
      <c r="YV44" s="157">
        <v>0</v>
      </c>
      <c r="YW44" s="157">
        <v>0</v>
      </c>
      <c r="YX44" s="158">
        <v>1</v>
      </c>
      <c r="YY44" s="158" t="str">
        <f t="shared" si="109"/>
        <v>OK</v>
      </c>
      <c r="ZA44" s="157" t="s">
        <v>60</v>
      </c>
      <c r="ZB44" s="157">
        <v>6</v>
      </c>
      <c r="ZC44" s="157">
        <v>6</v>
      </c>
      <c r="ZD44" s="157">
        <v>0</v>
      </c>
      <c r="ZE44" s="157">
        <v>0</v>
      </c>
      <c r="ZF44" s="158">
        <v>1</v>
      </c>
      <c r="ZG44" s="158" t="str">
        <f t="shared" si="126"/>
        <v>OK</v>
      </c>
      <c r="ZI44" s="157" t="s">
        <v>60</v>
      </c>
      <c r="ZJ44" s="157">
        <v>6</v>
      </c>
      <c r="ZK44" s="157">
        <v>6</v>
      </c>
      <c r="ZL44" s="157">
        <v>0</v>
      </c>
      <c r="ZM44" s="157">
        <v>0</v>
      </c>
      <c r="ZN44" s="158">
        <v>1</v>
      </c>
      <c r="ZO44" s="158" t="str">
        <f t="shared" si="111"/>
        <v>OK</v>
      </c>
      <c r="ZQ44" s="157" t="s">
        <v>60</v>
      </c>
      <c r="ZR44" s="157">
        <v>6</v>
      </c>
      <c r="ZS44" s="157">
        <v>6</v>
      </c>
      <c r="ZT44" s="157">
        <v>0</v>
      </c>
      <c r="ZU44" s="157">
        <v>0</v>
      </c>
      <c r="ZV44" s="158">
        <v>1</v>
      </c>
      <c r="ZW44" s="158" t="str">
        <f t="shared" si="127"/>
        <v>OK</v>
      </c>
      <c r="ZY44" s="157" t="s">
        <v>60</v>
      </c>
      <c r="ZZ44" s="157">
        <v>6</v>
      </c>
      <c r="AAA44" s="157">
        <v>6</v>
      </c>
      <c r="AAB44" s="157">
        <v>0</v>
      </c>
      <c r="AAC44" s="157">
        <v>0</v>
      </c>
      <c r="AAD44" s="158">
        <v>1</v>
      </c>
      <c r="AAE44" s="158" t="str">
        <f t="shared" si="113"/>
        <v>OK</v>
      </c>
      <c r="AAG44" s="157" t="s">
        <v>60</v>
      </c>
      <c r="AAH44" s="157">
        <v>6</v>
      </c>
      <c r="AAI44" s="157">
        <v>6</v>
      </c>
      <c r="AAJ44" s="157">
        <v>0</v>
      </c>
      <c r="AAK44" s="157">
        <v>0</v>
      </c>
      <c r="AAL44" s="158">
        <v>1</v>
      </c>
      <c r="AAM44" s="158" t="str">
        <f t="shared" si="128"/>
        <v>OK</v>
      </c>
      <c r="AAO44" s="157" t="s">
        <v>60</v>
      </c>
      <c r="AAP44" s="157">
        <v>6</v>
      </c>
      <c r="AAQ44" s="157">
        <v>6</v>
      </c>
      <c r="AAR44" s="157">
        <v>0</v>
      </c>
      <c r="AAS44" s="157">
        <v>0</v>
      </c>
      <c r="AAT44" s="158">
        <v>1</v>
      </c>
      <c r="AAU44" s="158" t="str">
        <f t="shared" si="115"/>
        <v>OK</v>
      </c>
    </row>
    <row r="45" spans="1:723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29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3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4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5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6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7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8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9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0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1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2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3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4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5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6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7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8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9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0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1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2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3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4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5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22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6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7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16"/>
        <v>0.68</v>
      </c>
      <c r="ID45" s="4">
        <f t="shared" si="28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17"/>
        <v>0.68</v>
      </c>
      <c r="IL45" s="4">
        <f t="shared" si="29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30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31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2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30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4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5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18"/>
        <v>0.68</v>
      </c>
      <c r="KP45" s="4">
        <f t="shared" si="36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7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8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19"/>
        <v>0.68</v>
      </c>
      <c r="LV45" s="4">
        <f t="shared" si="39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20"/>
        <v>0.68</v>
      </c>
      <c r="MD45" s="158">
        <f t="shared" si="40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41"/>
        <v>0.68</v>
      </c>
      <c r="ML45" s="158">
        <f t="shared" si="42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3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4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5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6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7"/>
        <v>0.68</v>
      </c>
      <c r="OU45" s="158">
        <f t="shared" si="48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21"/>
        <v>0.68</v>
      </c>
      <c r="PC45" s="158">
        <f t="shared" si="49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50"/>
        <v>0.68</v>
      </c>
      <c r="PK45" s="158">
        <f t="shared" si="51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2"/>
        <v>0.68</v>
      </c>
      <c r="PS45" s="158">
        <f t="shared" si="53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4"/>
        <v>0.68</v>
      </c>
      <c r="QA45" s="158">
        <f t="shared" si="55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6"/>
        <v>0.68</v>
      </c>
      <c r="QI45" s="158">
        <f t="shared" si="57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8"/>
        <v>0.68</v>
      </c>
      <c r="QQ45" s="158">
        <f t="shared" si="59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60"/>
        <v>0.68</v>
      </c>
      <c r="QY45" s="158">
        <f t="shared" si="61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2"/>
        <v>0.68</v>
      </c>
      <c r="RG45" s="158">
        <f t="shared" si="63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4"/>
        <v>0.68</v>
      </c>
      <c r="RO45" s="158">
        <f t="shared" si="65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6"/>
        <v>0.68</v>
      </c>
      <c r="RW45" s="158">
        <f t="shared" si="67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8"/>
        <v>0.68</v>
      </c>
      <c r="SE45" s="158">
        <f t="shared" si="69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70"/>
        <v>0.68</v>
      </c>
      <c r="SM45" s="158">
        <f t="shared" si="71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2"/>
        <v>0.68</v>
      </c>
      <c r="SU45" s="158">
        <f t="shared" si="73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4"/>
        <v>0.68</v>
      </c>
      <c r="TC45" s="158">
        <f t="shared" si="75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6"/>
        <v>0.68</v>
      </c>
      <c r="TK45" s="158">
        <f t="shared" si="77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8"/>
        <v>0.68</v>
      </c>
      <c r="TS45" s="158">
        <f t="shared" si="79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80"/>
        <v>0.68</v>
      </c>
      <c r="UA45" s="158">
        <f t="shared" si="81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2"/>
        <v>0.68</v>
      </c>
      <c r="UI45" s="158">
        <f t="shared" si="83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4"/>
        <v>0.68</v>
      </c>
      <c r="UQ45" s="158">
        <f t="shared" si="85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6"/>
        <v>0.68</v>
      </c>
      <c r="UY45" s="158">
        <f t="shared" si="87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8"/>
        <v>0.68</v>
      </c>
      <c r="VG45" s="158">
        <f t="shared" si="89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90"/>
        <v>0.68</v>
      </c>
      <c r="VO45" s="158">
        <f t="shared" si="91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2"/>
        <v>0.68</v>
      </c>
      <c r="VW45" s="158">
        <f t="shared" si="93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4"/>
        <v>0.68</v>
      </c>
      <c r="WE45" s="158">
        <f t="shared" si="95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6"/>
        <v>0.68</v>
      </c>
      <c r="WM45" s="158">
        <f t="shared" si="97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8"/>
        <v>0.68</v>
      </c>
      <c r="WU45" s="158">
        <f t="shared" si="99"/>
        <v>0</v>
      </c>
      <c r="WW45" s="157" t="s">
        <v>61</v>
      </c>
      <c r="WX45" s="157">
        <v>25</v>
      </c>
      <c r="WY45" s="157">
        <v>17</v>
      </c>
      <c r="WZ45" s="157">
        <v>8</v>
      </c>
      <c r="XA45" s="157">
        <v>0</v>
      </c>
      <c r="XB45" s="158">
        <f t="shared" si="100"/>
        <v>0.68</v>
      </c>
      <c r="XC45" s="158" t="str">
        <f t="shared" si="101"/>
        <v>OK</v>
      </c>
      <c r="XE45" s="157" t="s">
        <v>61</v>
      </c>
      <c r="XF45" s="157">
        <v>25</v>
      </c>
      <c r="XG45" s="157">
        <v>17</v>
      </c>
      <c r="XH45" s="157">
        <v>8</v>
      </c>
      <c r="XI45" s="157">
        <v>0</v>
      </c>
      <c r="XJ45" s="158">
        <f t="shared" si="102"/>
        <v>0.68</v>
      </c>
      <c r="XK45" s="158" t="str">
        <f t="shared" si="123"/>
        <v>OK</v>
      </c>
      <c r="XM45" s="157" t="s">
        <v>61</v>
      </c>
      <c r="XN45" s="157">
        <v>25</v>
      </c>
      <c r="XO45" s="157">
        <v>17</v>
      </c>
      <c r="XP45" s="157">
        <v>8</v>
      </c>
      <c r="XQ45" s="157">
        <v>0</v>
      </c>
      <c r="XR45" s="158">
        <f t="shared" si="103"/>
        <v>0.68</v>
      </c>
      <c r="XS45" s="158" t="str">
        <f t="shared" si="124"/>
        <v>OK</v>
      </c>
      <c r="XU45" s="157" t="s">
        <v>61</v>
      </c>
      <c r="XV45" s="157">
        <v>25</v>
      </c>
      <c r="XW45" s="157">
        <v>17</v>
      </c>
      <c r="XX45" s="157">
        <v>8</v>
      </c>
      <c r="XY45" s="157">
        <v>0</v>
      </c>
      <c r="XZ45" s="158">
        <f t="shared" si="104"/>
        <v>0.68</v>
      </c>
      <c r="YA45" s="158" t="str">
        <f t="shared" si="105"/>
        <v>OK</v>
      </c>
      <c r="YC45" s="157" t="s">
        <v>61</v>
      </c>
      <c r="YD45" s="157">
        <v>25</v>
      </c>
      <c r="YE45" s="157">
        <v>17</v>
      </c>
      <c r="YF45" s="157">
        <v>8</v>
      </c>
      <c r="YG45" s="157">
        <v>0</v>
      </c>
      <c r="YH45" s="158">
        <f t="shared" si="106"/>
        <v>0.68</v>
      </c>
      <c r="YI45" s="158" t="str">
        <f t="shared" si="107"/>
        <v>OK</v>
      </c>
      <c r="YK45" s="157" t="s">
        <v>61</v>
      </c>
      <c r="YL45" s="157">
        <v>25</v>
      </c>
      <c r="YM45" s="157">
        <v>17</v>
      </c>
      <c r="YN45" s="157">
        <v>8</v>
      </c>
      <c r="YO45" s="157">
        <v>0</v>
      </c>
      <c r="YP45" s="158">
        <v>0.68</v>
      </c>
      <c r="YQ45" s="158" t="str">
        <f t="shared" si="125"/>
        <v>OK</v>
      </c>
      <c r="YS45" s="157" t="s">
        <v>61</v>
      </c>
      <c r="YT45" s="157">
        <v>25</v>
      </c>
      <c r="YU45" s="157">
        <v>17</v>
      </c>
      <c r="YV45" s="157">
        <v>8</v>
      </c>
      <c r="YW45" s="157">
        <v>0</v>
      </c>
      <c r="YX45" s="158">
        <v>0.68</v>
      </c>
      <c r="YY45" s="158" t="str">
        <f t="shared" si="109"/>
        <v>OK</v>
      </c>
      <c r="ZA45" s="157" t="s">
        <v>61</v>
      </c>
      <c r="ZB45" s="157">
        <v>40</v>
      </c>
      <c r="ZC45" s="157">
        <v>32</v>
      </c>
      <c r="ZD45" s="157">
        <v>8</v>
      </c>
      <c r="ZE45" s="157">
        <v>0</v>
      </c>
      <c r="ZF45" s="158">
        <v>0.8</v>
      </c>
      <c r="ZG45" s="158" t="str">
        <f t="shared" si="126"/>
        <v>Fail:12%</v>
      </c>
      <c r="ZI45" s="157" t="s">
        <v>61</v>
      </c>
      <c r="ZJ45" s="157">
        <v>40</v>
      </c>
      <c r="ZK45" s="157">
        <v>32</v>
      </c>
      <c r="ZL45" s="157">
        <v>8</v>
      </c>
      <c r="ZM45" s="157">
        <v>0</v>
      </c>
      <c r="ZN45" s="158">
        <v>0.8</v>
      </c>
      <c r="ZO45" s="158" t="str">
        <f t="shared" si="111"/>
        <v>Fail:12%</v>
      </c>
      <c r="ZQ45" s="157" t="s">
        <v>61</v>
      </c>
      <c r="ZR45" s="157">
        <v>40</v>
      </c>
      <c r="ZS45" s="157">
        <v>32</v>
      </c>
      <c r="ZT45" s="157">
        <v>8</v>
      </c>
      <c r="ZU45" s="157">
        <v>0</v>
      </c>
      <c r="ZV45" s="158">
        <v>0.8</v>
      </c>
      <c r="ZW45" s="158" t="str">
        <f t="shared" si="127"/>
        <v>OK</v>
      </c>
      <c r="ZY45" s="157" t="s">
        <v>61</v>
      </c>
      <c r="ZZ45" s="157">
        <v>40</v>
      </c>
      <c r="AAA45" s="157">
        <v>32</v>
      </c>
      <c r="AAB45" s="157">
        <v>8</v>
      </c>
      <c r="AAC45" s="157">
        <v>0</v>
      </c>
      <c r="AAD45" s="158">
        <v>0.8</v>
      </c>
      <c r="AAE45" s="158" t="str">
        <f t="shared" si="113"/>
        <v>OK</v>
      </c>
      <c r="AAG45" s="157" t="s">
        <v>61</v>
      </c>
      <c r="AAH45" s="157">
        <v>40</v>
      </c>
      <c r="AAI45" s="157">
        <v>32</v>
      </c>
      <c r="AAJ45" s="157">
        <v>8</v>
      </c>
      <c r="AAK45" s="157">
        <v>0</v>
      </c>
      <c r="AAL45" s="158">
        <v>0.8</v>
      </c>
      <c r="AAM45" s="158" t="str">
        <f t="shared" si="128"/>
        <v>OK</v>
      </c>
      <c r="AAO45" s="157" t="s">
        <v>61</v>
      </c>
      <c r="AAP45" s="157">
        <v>40</v>
      </c>
      <c r="AAQ45" s="157">
        <v>32</v>
      </c>
      <c r="AAR45" s="157">
        <v>8</v>
      </c>
      <c r="AAS45" s="157">
        <v>0</v>
      </c>
      <c r="AAT45" s="158">
        <v>0.8</v>
      </c>
      <c r="AAU45" s="158" t="str">
        <f t="shared" si="115"/>
        <v>OK</v>
      </c>
    </row>
    <row r="46" spans="1:723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29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3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4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5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6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7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8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9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0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1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2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3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4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5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6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7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8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9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20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21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2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3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4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5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22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16"/>
        <v>0.99105145413870244</v>
      </c>
      <c r="ID46" s="4">
        <f t="shared" si="28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17"/>
        <v>0.99105145413870244</v>
      </c>
      <c r="IL46" s="4">
        <f t="shared" si="29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30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31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2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30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4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5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18"/>
        <v>0.99105145413870244</v>
      </c>
      <c r="KP46" s="4">
        <f t="shared" si="36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7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8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19"/>
        <v>0.99105145413870244</v>
      </c>
      <c r="LV46" s="4">
        <f t="shared" si="39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20"/>
        <v>0.99105145413870244</v>
      </c>
      <c r="MD46" s="158">
        <f t="shared" si="40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41"/>
        <v>0.99105145413870244</v>
      </c>
      <c r="ML46" s="158">
        <f t="shared" si="42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3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4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5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6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7"/>
        <v>0.99105145413870244</v>
      </c>
      <c r="OU46" s="158">
        <f t="shared" si="48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21"/>
        <v>0.99105145413870244</v>
      </c>
      <c r="PC46" s="158">
        <f t="shared" si="49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50"/>
        <v>0.99105145413870244</v>
      </c>
      <c r="PK46" s="158">
        <f t="shared" si="51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2"/>
        <v>0.99105145413870244</v>
      </c>
      <c r="PS46" s="158">
        <f t="shared" si="53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4"/>
        <v>0.99105145413870244</v>
      </c>
      <c r="QA46" s="158">
        <f t="shared" si="55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6"/>
        <v>0.99105145413870244</v>
      </c>
      <c r="QI46" s="158">
        <f t="shared" si="57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8"/>
        <v>0.99105145413870244</v>
      </c>
      <c r="QQ46" s="158">
        <f t="shared" si="59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60"/>
        <v>0.99105145413870244</v>
      </c>
      <c r="QY46" s="158">
        <f t="shared" si="61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2"/>
        <v>0.99105145413870244</v>
      </c>
      <c r="RG46" s="158">
        <f t="shared" si="63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4"/>
        <v>0.99105145413870244</v>
      </c>
      <c r="RO46" s="158">
        <f t="shared" si="65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6"/>
        <v>0.99105145413870244</v>
      </c>
      <c r="RW46" s="158">
        <f t="shared" si="67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8"/>
        <v>0.99105145413870244</v>
      </c>
      <c r="SE46" s="158">
        <f t="shared" si="69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70"/>
        <v>0.99105145413870244</v>
      </c>
      <c r="SM46" s="158">
        <f t="shared" si="71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2"/>
        <v>0.99105145413870244</v>
      </c>
      <c r="SU46" s="158">
        <f t="shared" si="73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4"/>
        <v>0.99105145413870244</v>
      </c>
      <c r="TC46" s="158">
        <f t="shared" si="75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6"/>
        <v>0.99105145413870244</v>
      </c>
      <c r="TK46" s="158">
        <f t="shared" si="77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8"/>
        <v>0.99105145413870244</v>
      </c>
      <c r="TS46" s="158">
        <f t="shared" si="79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80"/>
        <v>0.99105145413870244</v>
      </c>
      <c r="UA46" s="158">
        <f t="shared" si="81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2"/>
        <v>0.99105145413870244</v>
      </c>
      <c r="UI46" s="158">
        <f t="shared" si="83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4"/>
        <v>0.99105145413870244</v>
      </c>
      <c r="UQ46" s="158">
        <f t="shared" si="85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6"/>
        <v>0.99105145413870244</v>
      </c>
      <c r="UY46" s="158">
        <f t="shared" si="87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8"/>
        <v>0.99105145413870244</v>
      </c>
      <c r="VG46" s="158">
        <f t="shared" si="89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90"/>
        <v>0.99105145413870244</v>
      </c>
      <c r="VO46" s="158">
        <f t="shared" si="91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2"/>
        <v>0.99105145413870244</v>
      </c>
      <c r="VW46" s="158">
        <f t="shared" si="93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4"/>
        <v>0.99105145413870244</v>
      </c>
      <c r="WE46" s="158">
        <f t="shared" si="95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6"/>
        <v>0.99105145413870244</v>
      </c>
      <c r="WM46" s="158">
        <f t="shared" si="97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8"/>
        <v>0.99105145413870244</v>
      </c>
      <c r="WU46" s="158">
        <f t="shared" si="99"/>
        <v>0</v>
      </c>
      <c r="WW46" s="157" t="s">
        <v>62</v>
      </c>
      <c r="WX46" s="157">
        <v>447</v>
      </c>
      <c r="WY46" s="157">
        <v>443</v>
      </c>
      <c r="WZ46" s="157">
        <v>4</v>
      </c>
      <c r="XA46" s="157">
        <v>0</v>
      </c>
      <c r="XB46" s="158">
        <f t="shared" si="100"/>
        <v>0.99105145413870244</v>
      </c>
      <c r="XC46" s="158" t="str">
        <f t="shared" si="101"/>
        <v>OK</v>
      </c>
      <c r="XE46" s="157" t="s">
        <v>62</v>
      </c>
      <c r="XF46" s="157">
        <v>447</v>
      </c>
      <c r="XG46" s="157">
        <v>443</v>
      </c>
      <c r="XH46" s="157">
        <v>4</v>
      </c>
      <c r="XI46" s="157">
        <v>0</v>
      </c>
      <c r="XJ46" s="158">
        <f t="shared" si="102"/>
        <v>0.99105145413870244</v>
      </c>
      <c r="XK46" s="158" t="str">
        <f t="shared" si="123"/>
        <v>OK</v>
      </c>
      <c r="XM46" s="157" t="s">
        <v>62</v>
      </c>
      <c r="XN46" s="157">
        <v>447</v>
      </c>
      <c r="XO46" s="157">
        <v>443</v>
      </c>
      <c r="XP46" s="157">
        <v>4</v>
      </c>
      <c r="XQ46" s="157">
        <v>0</v>
      </c>
      <c r="XR46" s="158">
        <f t="shared" si="103"/>
        <v>0.99105145413870244</v>
      </c>
      <c r="XS46" s="158" t="str">
        <f t="shared" si="124"/>
        <v>OK</v>
      </c>
      <c r="XU46" s="157" t="s">
        <v>62</v>
      </c>
      <c r="XV46" s="157">
        <v>447</v>
      </c>
      <c r="XW46" s="157">
        <v>443</v>
      </c>
      <c r="XX46" s="157">
        <v>4</v>
      </c>
      <c r="XY46" s="157">
        <v>0</v>
      </c>
      <c r="XZ46" s="158">
        <f t="shared" si="104"/>
        <v>0.99105145413870244</v>
      </c>
      <c r="YA46" s="158" t="str">
        <f t="shared" si="105"/>
        <v>OK</v>
      </c>
      <c r="YC46" s="157" t="s">
        <v>62</v>
      </c>
      <c r="YD46" s="157">
        <v>447</v>
      </c>
      <c r="YE46" s="157">
        <v>443</v>
      </c>
      <c r="YF46" s="157">
        <v>4</v>
      </c>
      <c r="YG46" s="157">
        <v>0</v>
      </c>
      <c r="YH46" s="158">
        <f t="shared" si="106"/>
        <v>0.99105145413870244</v>
      </c>
      <c r="YI46" s="158" t="str">
        <f t="shared" si="107"/>
        <v>OK</v>
      </c>
      <c r="YK46" s="157" t="s">
        <v>62</v>
      </c>
      <c r="YL46" s="157">
        <v>447</v>
      </c>
      <c r="YM46" s="157">
        <v>443</v>
      </c>
      <c r="YN46" s="157">
        <v>4</v>
      </c>
      <c r="YO46" s="157">
        <v>0</v>
      </c>
      <c r="YP46" s="158">
        <v>0.99</v>
      </c>
      <c r="YQ46" s="158" t="str">
        <f t="shared" si="125"/>
        <v>OK</v>
      </c>
      <c r="YS46" s="157" t="s">
        <v>62</v>
      </c>
      <c r="YT46" s="157">
        <v>447</v>
      </c>
      <c r="YU46" s="157">
        <v>443</v>
      </c>
      <c r="YV46" s="157">
        <v>4</v>
      </c>
      <c r="YW46" s="157">
        <v>0</v>
      </c>
      <c r="YX46" s="158">
        <v>0.99</v>
      </c>
      <c r="YY46" s="158" t="str">
        <f t="shared" si="109"/>
        <v>OK</v>
      </c>
      <c r="ZA46" s="157" t="s">
        <v>62</v>
      </c>
      <c r="ZB46" s="157">
        <v>447</v>
      </c>
      <c r="ZC46" s="157">
        <v>443</v>
      </c>
      <c r="ZD46" s="157">
        <v>4</v>
      </c>
      <c r="ZE46" s="157">
        <v>0</v>
      </c>
      <c r="ZF46" s="158">
        <v>0.99</v>
      </c>
      <c r="ZG46" s="158" t="str">
        <f t="shared" si="126"/>
        <v>OK</v>
      </c>
      <c r="ZI46" s="157" t="s">
        <v>62</v>
      </c>
      <c r="ZJ46" s="157">
        <v>447</v>
      </c>
      <c r="ZK46" s="157">
        <v>443</v>
      </c>
      <c r="ZL46" s="157">
        <v>4</v>
      </c>
      <c r="ZM46" s="157">
        <v>0</v>
      </c>
      <c r="ZN46" s="158">
        <v>0.99</v>
      </c>
      <c r="ZO46" s="158" t="str">
        <f t="shared" si="111"/>
        <v>OK</v>
      </c>
      <c r="ZQ46" s="157" t="s">
        <v>62</v>
      </c>
      <c r="ZR46" s="157">
        <v>447</v>
      </c>
      <c r="ZS46" s="157">
        <v>443</v>
      </c>
      <c r="ZT46" s="157">
        <v>4</v>
      </c>
      <c r="ZU46" s="157">
        <v>0</v>
      </c>
      <c r="ZV46" s="158">
        <v>0.99</v>
      </c>
      <c r="ZW46" s="158" t="str">
        <f t="shared" si="127"/>
        <v>OK</v>
      </c>
      <c r="ZY46" s="157" t="s">
        <v>62</v>
      </c>
      <c r="ZZ46" s="157">
        <v>447</v>
      </c>
      <c r="AAA46" s="157">
        <v>443</v>
      </c>
      <c r="AAB46" s="157">
        <v>4</v>
      </c>
      <c r="AAC46" s="157">
        <v>0</v>
      </c>
      <c r="AAD46" s="158">
        <v>0.99</v>
      </c>
      <c r="AAE46" s="158" t="str">
        <f t="shared" si="113"/>
        <v>OK</v>
      </c>
      <c r="AAG46" s="157" t="s">
        <v>62</v>
      </c>
      <c r="AAH46" s="157">
        <v>447</v>
      </c>
      <c r="AAI46" s="157">
        <v>443</v>
      </c>
      <c r="AAJ46" s="157">
        <v>4</v>
      </c>
      <c r="AAK46" s="157">
        <v>0</v>
      </c>
      <c r="AAL46" s="158">
        <v>0.99</v>
      </c>
      <c r="AAM46" s="158" t="str">
        <f t="shared" si="128"/>
        <v>OK</v>
      </c>
      <c r="AAO46" s="157" t="s">
        <v>62</v>
      </c>
      <c r="AAP46" s="157">
        <v>447</v>
      </c>
      <c r="AAQ46" s="157">
        <v>443</v>
      </c>
      <c r="AAR46" s="157">
        <v>4</v>
      </c>
      <c r="AAS46" s="157">
        <v>0</v>
      </c>
      <c r="AAT46" s="158">
        <v>0.99</v>
      </c>
      <c r="AAU46" s="158" t="str">
        <f t="shared" si="115"/>
        <v>OK</v>
      </c>
    </row>
    <row r="47" spans="1:723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29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3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4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5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6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7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8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9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0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1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2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3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4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5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6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7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8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9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0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1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2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3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4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5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22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16"/>
        <v>1</v>
      </c>
      <c r="ID47" s="4">
        <f t="shared" si="28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17"/>
        <v>1</v>
      </c>
      <c r="IL47" s="4">
        <f t="shared" si="29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30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31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2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30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4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5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18"/>
        <v>1</v>
      </c>
      <c r="KP47" s="4">
        <f t="shared" si="36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7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8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19"/>
        <v>1</v>
      </c>
      <c r="LV47" s="4">
        <f t="shared" si="39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20"/>
        <v>1</v>
      </c>
      <c r="MD47" s="158">
        <f t="shared" si="40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41"/>
        <v>1</v>
      </c>
      <c r="ML47" s="158">
        <f t="shared" si="42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3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4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5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6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7"/>
        <v>1</v>
      </c>
      <c r="OU47" s="158">
        <f t="shared" si="48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21"/>
        <v>1</v>
      </c>
      <c r="PC47" s="158">
        <f t="shared" si="49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50"/>
        <v>1</v>
      </c>
      <c r="PK47" s="158">
        <f t="shared" si="51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2"/>
        <v>1</v>
      </c>
      <c r="PS47" s="158">
        <f t="shared" si="53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4"/>
        <v>1</v>
      </c>
      <c r="QA47" s="158">
        <f t="shared" si="55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6"/>
        <v>1</v>
      </c>
      <c r="QI47" s="158">
        <f t="shared" si="57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8"/>
        <v>1</v>
      </c>
      <c r="QQ47" s="158">
        <f t="shared" si="59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60"/>
        <v>1</v>
      </c>
      <c r="QY47" s="158">
        <f t="shared" si="61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2"/>
        <v>1</v>
      </c>
      <c r="RG47" s="158">
        <f t="shared" si="63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4"/>
        <v>1</v>
      </c>
      <c r="RO47" s="158">
        <f t="shared" si="65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6"/>
        <v>1</v>
      </c>
      <c r="RW47" s="158">
        <f t="shared" si="67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8"/>
        <v>1</v>
      </c>
      <c r="SE47" s="158">
        <f t="shared" si="69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70"/>
        <v>1</v>
      </c>
      <c r="SM47" s="158">
        <f t="shared" si="71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2"/>
        <v>1</v>
      </c>
      <c r="SU47" s="158">
        <f t="shared" si="73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4"/>
        <v>1</v>
      </c>
      <c r="TC47" s="158">
        <f t="shared" si="75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6"/>
        <v>1</v>
      </c>
      <c r="TK47" s="158">
        <f t="shared" si="77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8"/>
        <v>1</v>
      </c>
      <c r="TS47" s="158">
        <f t="shared" si="79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80"/>
        <v>1</v>
      </c>
      <c r="UA47" s="158">
        <f t="shared" si="81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2"/>
        <v>1</v>
      </c>
      <c r="UI47" s="158">
        <f t="shared" si="83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4"/>
        <v>1</v>
      </c>
      <c r="UQ47" s="158">
        <f t="shared" si="85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6"/>
        <v>1</v>
      </c>
      <c r="UY47" s="158">
        <f t="shared" si="87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8"/>
        <v>1</v>
      </c>
      <c r="VG47" s="158">
        <f t="shared" si="89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90"/>
        <v>1</v>
      </c>
      <c r="VO47" s="158">
        <f t="shared" si="91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2"/>
        <v>1</v>
      </c>
      <c r="VW47" s="158">
        <f t="shared" si="93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4"/>
        <v>1</v>
      </c>
      <c r="WE47" s="158">
        <f t="shared" si="95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6"/>
        <v>1</v>
      </c>
      <c r="WM47" s="158">
        <f t="shared" si="97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8"/>
        <v>1</v>
      </c>
      <c r="WU47" s="158">
        <f t="shared" si="99"/>
        <v>0</v>
      </c>
      <c r="WW47" s="157" t="s">
        <v>63</v>
      </c>
      <c r="WX47" s="157">
        <v>43</v>
      </c>
      <c r="WY47" s="157">
        <v>43</v>
      </c>
      <c r="WZ47" s="157">
        <v>0</v>
      </c>
      <c r="XA47" s="157">
        <v>0</v>
      </c>
      <c r="XB47" s="158">
        <f t="shared" si="100"/>
        <v>1</v>
      </c>
      <c r="XC47" s="158" t="str">
        <f t="shared" si="101"/>
        <v>OK</v>
      </c>
      <c r="XE47" s="157" t="s">
        <v>63</v>
      </c>
      <c r="XF47" s="157">
        <v>43</v>
      </c>
      <c r="XG47" s="157">
        <v>43</v>
      </c>
      <c r="XH47" s="157">
        <v>0</v>
      </c>
      <c r="XI47" s="157">
        <v>0</v>
      </c>
      <c r="XJ47" s="158">
        <f t="shared" si="102"/>
        <v>1</v>
      </c>
      <c r="XK47" s="158" t="str">
        <f t="shared" si="123"/>
        <v>OK</v>
      </c>
      <c r="XM47" s="157" t="s">
        <v>63</v>
      </c>
      <c r="XN47" s="157">
        <v>43</v>
      </c>
      <c r="XO47" s="157">
        <v>43</v>
      </c>
      <c r="XP47" s="157">
        <v>0</v>
      </c>
      <c r="XQ47" s="157">
        <v>0</v>
      </c>
      <c r="XR47" s="158">
        <f t="shared" si="103"/>
        <v>1</v>
      </c>
      <c r="XS47" s="158" t="str">
        <f t="shared" si="124"/>
        <v>OK</v>
      </c>
      <c r="XU47" s="157" t="s">
        <v>63</v>
      </c>
      <c r="XV47" s="157">
        <v>43</v>
      </c>
      <c r="XW47" s="157">
        <v>43</v>
      </c>
      <c r="XX47" s="157">
        <v>0</v>
      </c>
      <c r="XY47" s="157">
        <v>0</v>
      </c>
      <c r="XZ47" s="158">
        <f t="shared" si="104"/>
        <v>1</v>
      </c>
      <c r="YA47" s="158" t="str">
        <f t="shared" si="105"/>
        <v>OK</v>
      </c>
      <c r="YC47" s="157" t="s">
        <v>63</v>
      </c>
      <c r="YD47" s="157">
        <v>43</v>
      </c>
      <c r="YE47" s="157">
        <v>43</v>
      </c>
      <c r="YF47" s="157">
        <v>0</v>
      </c>
      <c r="YG47" s="157">
        <v>0</v>
      </c>
      <c r="YH47" s="158">
        <f t="shared" si="106"/>
        <v>1</v>
      </c>
      <c r="YI47" s="158" t="str">
        <f t="shared" si="107"/>
        <v>OK</v>
      </c>
      <c r="YK47" s="157" t="s">
        <v>63</v>
      </c>
      <c r="YL47" s="157">
        <v>43</v>
      </c>
      <c r="YM47" s="157">
        <v>43</v>
      </c>
      <c r="YN47" s="157">
        <v>0</v>
      </c>
      <c r="YO47" s="157">
        <v>0</v>
      </c>
      <c r="YP47" s="158">
        <v>1</v>
      </c>
      <c r="YQ47" s="158" t="str">
        <f t="shared" si="125"/>
        <v>OK</v>
      </c>
      <c r="YS47" s="157" t="s">
        <v>63</v>
      </c>
      <c r="YT47" s="157">
        <v>43</v>
      </c>
      <c r="YU47" s="157">
        <v>43</v>
      </c>
      <c r="YV47" s="157">
        <v>0</v>
      </c>
      <c r="YW47" s="157">
        <v>0</v>
      </c>
      <c r="YX47" s="158">
        <v>1</v>
      </c>
      <c r="YY47" s="158" t="str">
        <f t="shared" si="109"/>
        <v>OK</v>
      </c>
      <c r="ZA47" s="157" t="s">
        <v>63</v>
      </c>
      <c r="ZB47" s="157">
        <v>43</v>
      </c>
      <c r="ZC47" s="157">
        <v>43</v>
      </c>
      <c r="ZD47" s="157">
        <v>0</v>
      </c>
      <c r="ZE47" s="157">
        <v>0</v>
      </c>
      <c r="ZF47" s="158">
        <v>1</v>
      </c>
      <c r="ZG47" s="158" t="str">
        <f t="shared" si="126"/>
        <v>OK</v>
      </c>
      <c r="ZI47" s="157" t="s">
        <v>63</v>
      </c>
      <c r="ZJ47" s="157">
        <v>43</v>
      </c>
      <c r="ZK47" s="157">
        <v>43</v>
      </c>
      <c r="ZL47" s="157">
        <v>0</v>
      </c>
      <c r="ZM47" s="157">
        <v>0</v>
      </c>
      <c r="ZN47" s="158">
        <v>1</v>
      </c>
      <c r="ZO47" s="158" t="str">
        <f t="shared" si="111"/>
        <v>OK</v>
      </c>
      <c r="ZQ47" s="157" t="s">
        <v>63</v>
      </c>
      <c r="ZR47" s="157">
        <v>43</v>
      </c>
      <c r="ZS47" s="157">
        <v>43</v>
      </c>
      <c r="ZT47" s="157">
        <v>0</v>
      </c>
      <c r="ZU47" s="157">
        <v>0</v>
      </c>
      <c r="ZV47" s="158">
        <v>1</v>
      </c>
      <c r="ZW47" s="158" t="str">
        <f t="shared" si="127"/>
        <v>OK</v>
      </c>
      <c r="ZY47" s="157" t="s">
        <v>63</v>
      </c>
      <c r="ZZ47" s="157">
        <v>43</v>
      </c>
      <c r="AAA47" s="157">
        <v>43</v>
      </c>
      <c r="AAB47" s="157">
        <v>0</v>
      </c>
      <c r="AAC47" s="157">
        <v>0</v>
      </c>
      <c r="AAD47" s="158">
        <v>1</v>
      </c>
      <c r="AAE47" s="158" t="str">
        <f t="shared" si="113"/>
        <v>OK</v>
      </c>
      <c r="AAG47" s="157" t="s">
        <v>63</v>
      </c>
      <c r="AAH47" s="157">
        <v>43</v>
      </c>
      <c r="AAI47" s="157">
        <v>43</v>
      </c>
      <c r="AAJ47" s="157">
        <v>0</v>
      </c>
      <c r="AAK47" s="157">
        <v>0</v>
      </c>
      <c r="AAL47" s="158">
        <v>1</v>
      </c>
      <c r="AAM47" s="158" t="str">
        <f t="shared" si="128"/>
        <v>OK</v>
      </c>
      <c r="AAO47" s="157" t="s">
        <v>63</v>
      </c>
      <c r="AAP47" s="157">
        <v>43</v>
      </c>
      <c r="AAQ47" s="157">
        <v>43</v>
      </c>
      <c r="AAR47" s="157">
        <v>0</v>
      </c>
      <c r="AAS47" s="157">
        <v>0</v>
      </c>
      <c r="AAT47" s="158">
        <v>1</v>
      </c>
      <c r="AAU47" s="158" t="str">
        <f t="shared" si="115"/>
        <v>OK</v>
      </c>
    </row>
    <row r="48" spans="1:723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29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3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4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5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6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7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8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9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0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1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2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3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4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5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6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7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8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9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20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21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2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3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4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5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22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16"/>
        <v>1</v>
      </c>
      <c r="ID48" s="4">
        <f t="shared" si="28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17"/>
        <v>1</v>
      </c>
      <c r="IL48" s="4">
        <f t="shared" si="29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30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31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2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30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4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5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18"/>
        <v>1</v>
      </c>
      <c r="KP48" s="4">
        <f t="shared" si="36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7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8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19"/>
        <v>1</v>
      </c>
      <c r="LV48" s="4">
        <f t="shared" si="39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20"/>
        <v>1</v>
      </c>
      <c r="MD48" s="158">
        <f t="shared" si="40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41"/>
        <v>1</v>
      </c>
      <c r="ML48" s="158">
        <f t="shared" si="42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3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4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5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6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7"/>
        <v>1</v>
      </c>
      <c r="OU48" s="158">
        <f t="shared" si="48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21"/>
        <v>1</v>
      </c>
      <c r="PC48" s="158">
        <f t="shared" si="49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50"/>
        <v>1</v>
      </c>
      <c r="PK48" s="158">
        <f t="shared" si="51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2"/>
        <v>1</v>
      </c>
      <c r="PS48" s="158">
        <f t="shared" si="53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4"/>
        <v>1</v>
      </c>
      <c r="QA48" s="158">
        <f t="shared" si="55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6"/>
        <v>1</v>
      </c>
      <c r="QI48" s="158">
        <f t="shared" si="57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8"/>
        <v>1</v>
      </c>
      <c r="QQ48" s="158">
        <f t="shared" si="59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60"/>
        <v>1</v>
      </c>
      <c r="QY48" s="158">
        <f t="shared" si="61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2"/>
        <v>1</v>
      </c>
      <c r="RG48" s="158">
        <f t="shared" si="63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4"/>
        <v>1</v>
      </c>
      <c r="RO48" s="158">
        <f t="shared" si="65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6"/>
        <v>1</v>
      </c>
      <c r="RW48" s="158">
        <f t="shared" si="67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8"/>
        <v>1</v>
      </c>
      <c r="SE48" s="158">
        <f t="shared" si="69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70"/>
        <v>1</v>
      </c>
      <c r="SM48" s="158">
        <f t="shared" si="71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2"/>
        <v>1</v>
      </c>
      <c r="SU48" s="158">
        <f t="shared" si="73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4"/>
        <v>1</v>
      </c>
      <c r="TC48" s="158">
        <f t="shared" si="75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6"/>
        <v>1</v>
      </c>
      <c r="TK48" s="158">
        <f t="shared" si="77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8"/>
        <v>1</v>
      </c>
      <c r="TS48" s="158">
        <f t="shared" si="79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80"/>
        <v>1</v>
      </c>
      <c r="UA48" s="158">
        <f t="shared" si="81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2"/>
        <v>1</v>
      </c>
      <c r="UI48" s="158">
        <f t="shared" si="83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4"/>
        <v>1</v>
      </c>
      <c r="UQ48" s="158">
        <f t="shared" si="85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6"/>
        <v>1</v>
      </c>
      <c r="UY48" s="158">
        <f t="shared" si="87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8"/>
        <v>1</v>
      </c>
      <c r="VG48" s="158">
        <f t="shared" si="89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90"/>
        <v>1</v>
      </c>
      <c r="VO48" s="158">
        <f t="shared" si="91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2"/>
        <v>1</v>
      </c>
      <c r="VW48" s="158">
        <f t="shared" si="93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4"/>
        <v>1</v>
      </c>
      <c r="WE48" s="158">
        <f t="shared" si="95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6"/>
        <v>1</v>
      </c>
      <c r="WM48" s="158">
        <f t="shared" si="97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8"/>
        <v>1</v>
      </c>
      <c r="WU48" s="158">
        <f t="shared" si="99"/>
        <v>0</v>
      </c>
      <c r="WW48" s="157" t="s">
        <v>64</v>
      </c>
      <c r="WX48" s="157">
        <v>10</v>
      </c>
      <c r="WY48" s="157">
        <v>10</v>
      </c>
      <c r="WZ48" s="157">
        <v>0</v>
      </c>
      <c r="XA48" s="157">
        <v>0</v>
      </c>
      <c r="XB48" s="158">
        <f t="shared" si="100"/>
        <v>1</v>
      </c>
      <c r="XC48" s="158" t="str">
        <f t="shared" si="101"/>
        <v>OK</v>
      </c>
      <c r="XE48" s="157" t="s">
        <v>64</v>
      </c>
      <c r="XF48" s="157">
        <v>10</v>
      </c>
      <c r="XG48" s="157">
        <v>10</v>
      </c>
      <c r="XH48" s="157">
        <v>0</v>
      </c>
      <c r="XI48" s="157">
        <v>0</v>
      </c>
      <c r="XJ48" s="158">
        <f t="shared" si="102"/>
        <v>1</v>
      </c>
      <c r="XK48" s="158" t="str">
        <f t="shared" si="123"/>
        <v>OK</v>
      </c>
      <c r="XM48" s="157" t="s">
        <v>64</v>
      </c>
      <c r="XN48" s="157">
        <v>10</v>
      </c>
      <c r="XO48" s="157">
        <v>10</v>
      </c>
      <c r="XP48" s="157">
        <v>0</v>
      </c>
      <c r="XQ48" s="157">
        <v>0</v>
      </c>
      <c r="XR48" s="158">
        <f t="shared" si="103"/>
        <v>1</v>
      </c>
      <c r="XS48" s="158" t="str">
        <f t="shared" si="124"/>
        <v>OK</v>
      </c>
      <c r="XU48" s="157" t="s">
        <v>64</v>
      </c>
      <c r="XV48" s="157">
        <v>10</v>
      </c>
      <c r="XW48" s="157">
        <v>10</v>
      </c>
      <c r="XX48" s="157">
        <v>0</v>
      </c>
      <c r="XY48" s="157">
        <v>0</v>
      </c>
      <c r="XZ48" s="158">
        <f t="shared" si="104"/>
        <v>1</v>
      </c>
      <c r="YA48" s="158" t="str">
        <f t="shared" si="105"/>
        <v>OK</v>
      </c>
      <c r="YC48" s="157" t="s">
        <v>64</v>
      </c>
      <c r="YD48" s="157">
        <v>10</v>
      </c>
      <c r="YE48" s="157">
        <v>10</v>
      </c>
      <c r="YF48" s="157">
        <v>0</v>
      </c>
      <c r="YG48" s="157">
        <v>0</v>
      </c>
      <c r="YH48" s="158">
        <f t="shared" si="106"/>
        <v>1</v>
      </c>
      <c r="YI48" s="158" t="str">
        <f t="shared" si="107"/>
        <v>OK</v>
      </c>
      <c r="YK48" s="157" t="s">
        <v>64</v>
      </c>
      <c r="YL48" s="157">
        <v>10</v>
      </c>
      <c r="YM48" s="157">
        <v>10</v>
      </c>
      <c r="YN48" s="157">
        <v>0</v>
      </c>
      <c r="YO48" s="157">
        <v>0</v>
      </c>
      <c r="YP48" s="158">
        <v>1</v>
      </c>
      <c r="YQ48" s="158" t="str">
        <f t="shared" si="125"/>
        <v>OK</v>
      </c>
      <c r="YS48" s="157" t="s">
        <v>64</v>
      </c>
      <c r="YT48" s="157">
        <v>10</v>
      </c>
      <c r="YU48" s="157">
        <v>10</v>
      </c>
      <c r="YV48" s="157">
        <v>0</v>
      </c>
      <c r="YW48" s="157">
        <v>0</v>
      </c>
      <c r="YX48" s="158">
        <v>1</v>
      </c>
      <c r="YY48" s="158" t="str">
        <f t="shared" si="109"/>
        <v>OK</v>
      </c>
      <c r="ZA48" s="157" t="s">
        <v>64</v>
      </c>
      <c r="ZB48" s="157">
        <v>10</v>
      </c>
      <c r="ZC48" s="157">
        <v>10</v>
      </c>
      <c r="ZD48" s="157">
        <v>0</v>
      </c>
      <c r="ZE48" s="157">
        <v>0</v>
      </c>
      <c r="ZF48" s="158">
        <v>1</v>
      </c>
      <c r="ZG48" s="158" t="str">
        <f t="shared" si="126"/>
        <v>OK</v>
      </c>
      <c r="ZI48" s="157" t="s">
        <v>64</v>
      </c>
      <c r="ZJ48" s="157">
        <v>10</v>
      </c>
      <c r="ZK48" s="157">
        <v>10</v>
      </c>
      <c r="ZL48" s="157">
        <v>0</v>
      </c>
      <c r="ZM48" s="157">
        <v>0</v>
      </c>
      <c r="ZN48" s="158">
        <v>1</v>
      </c>
      <c r="ZO48" s="158" t="str">
        <f t="shared" si="111"/>
        <v>OK</v>
      </c>
      <c r="ZQ48" s="157" t="s">
        <v>64</v>
      </c>
      <c r="ZR48" s="157">
        <v>10</v>
      </c>
      <c r="ZS48" s="157">
        <v>10</v>
      </c>
      <c r="ZT48" s="157">
        <v>0</v>
      </c>
      <c r="ZU48" s="157">
        <v>0</v>
      </c>
      <c r="ZV48" s="158">
        <v>1</v>
      </c>
      <c r="ZW48" s="158" t="str">
        <f t="shared" si="127"/>
        <v>OK</v>
      </c>
      <c r="ZY48" s="157" t="s">
        <v>64</v>
      </c>
      <c r="ZZ48" s="157">
        <v>10</v>
      </c>
      <c r="AAA48" s="157">
        <v>10</v>
      </c>
      <c r="AAB48" s="157">
        <v>0</v>
      </c>
      <c r="AAC48" s="157">
        <v>0</v>
      </c>
      <c r="AAD48" s="158">
        <v>1</v>
      </c>
      <c r="AAE48" s="158" t="str">
        <f t="shared" si="113"/>
        <v>OK</v>
      </c>
      <c r="AAG48" s="157" t="s">
        <v>64</v>
      </c>
      <c r="AAH48" s="157">
        <v>10</v>
      </c>
      <c r="AAI48" s="157">
        <v>10</v>
      </c>
      <c r="AAJ48" s="157">
        <v>0</v>
      </c>
      <c r="AAK48" s="157">
        <v>0</v>
      </c>
      <c r="AAL48" s="158">
        <v>1</v>
      </c>
      <c r="AAM48" s="158" t="str">
        <f t="shared" si="128"/>
        <v>OK</v>
      </c>
      <c r="AAO48" s="157" t="s">
        <v>64</v>
      </c>
      <c r="AAP48" s="157">
        <v>10</v>
      </c>
      <c r="AAQ48" s="157">
        <v>10</v>
      </c>
      <c r="AAR48" s="157">
        <v>0</v>
      </c>
      <c r="AAS48" s="157">
        <v>0</v>
      </c>
      <c r="AAT48" s="158">
        <v>1</v>
      </c>
      <c r="AAU48" s="158" t="str">
        <f t="shared" si="115"/>
        <v>OK</v>
      </c>
    </row>
    <row r="49" spans="1:723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29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3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4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5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6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7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8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9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0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1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2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3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4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5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6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7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8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9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20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21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2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3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4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5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22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16"/>
        <v>0.87195121951219512</v>
      </c>
      <c r="ID49" s="4">
        <f t="shared" si="28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17"/>
        <v>0.87195121951219512</v>
      </c>
      <c r="IL49" s="4">
        <f t="shared" si="29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30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31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2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30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4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5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18"/>
        <v>0.87195121951219512</v>
      </c>
      <c r="KP49" s="4">
        <f t="shared" si="36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7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8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19"/>
        <v>0.77486910994764402</v>
      </c>
      <c r="LV49" s="4">
        <f t="shared" si="39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20"/>
        <v>0.77486910994764402</v>
      </c>
      <c r="MD49" s="158">
        <f t="shared" si="40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41"/>
        <v>0.77486910994764402</v>
      </c>
      <c r="ML49" s="158">
        <f t="shared" si="42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3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4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5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6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7"/>
        <v>0.76902887139107612</v>
      </c>
      <c r="OU49" s="158">
        <f t="shared" si="48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21"/>
        <v>0.76902887139107612</v>
      </c>
      <c r="PC49" s="158">
        <f t="shared" si="49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50"/>
        <v>0.76902887139107612</v>
      </c>
      <c r="PK49" s="158">
        <f t="shared" si="51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2"/>
        <v>0.76902887139107612</v>
      </c>
      <c r="PS49" s="158">
        <f t="shared" si="53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4"/>
        <v>0.77427821522309714</v>
      </c>
      <c r="QA49" s="158">
        <f t="shared" si="55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6"/>
        <v>0.77427821522309714</v>
      </c>
      <c r="QI49" s="158">
        <f t="shared" si="57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8"/>
        <v>0.77427821522309714</v>
      </c>
      <c r="QQ49" s="158">
        <f t="shared" si="59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60"/>
        <v>0.77427821522309714</v>
      </c>
      <c r="QY49" s="158">
        <f t="shared" si="61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2"/>
        <v>0.77427821522309714</v>
      </c>
      <c r="RG49" s="158">
        <f t="shared" si="63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4"/>
        <v>0.77427821522309714</v>
      </c>
      <c r="RO49" s="158">
        <f t="shared" si="65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6"/>
        <v>0.77427821522309714</v>
      </c>
      <c r="RW49" s="158">
        <f t="shared" si="67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8"/>
        <v>0.77427821522309714</v>
      </c>
      <c r="SE49" s="158">
        <f t="shared" si="69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70"/>
        <v>0.77427821522309714</v>
      </c>
      <c r="SM49" s="158">
        <f t="shared" si="71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2"/>
        <v>0.77427821522309714</v>
      </c>
      <c r="SU49" s="158">
        <f t="shared" si="73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4"/>
        <v>0.77427821522309714</v>
      </c>
      <c r="TC49" s="158">
        <f t="shared" si="75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6"/>
        <v>0.77427821522309714</v>
      </c>
      <c r="TK49" s="158">
        <f t="shared" si="77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8"/>
        <v>0.77427821522309714</v>
      </c>
      <c r="TS49" s="158">
        <f t="shared" si="79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80"/>
        <v>0.77427821522309714</v>
      </c>
      <c r="UA49" s="158">
        <f t="shared" si="81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2"/>
        <v>0.77427821522309714</v>
      </c>
      <c r="UI49" s="158">
        <f t="shared" si="83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4"/>
        <v>0.77427821522309714</v>
      </c>
      <c r="UQ49" s="158">
        <f t="shared" si="85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6"/>
        <v>0.77427821522309714</v>
      </c>
      <c r="UY49" s="158">
        <f t="shared" si="87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8"/>
        <v>0.77427821522309714</v>
      </c>
      <c r="VG49" s="158">
        <f t="shared" si="89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90"/>
        <v>0.77427821522309714</v>
      </c>
      <c r="VO49" s="158">
        <f t="shared" si="91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2"/>
        <v>0.77427821522309714</v>
      </c>
      <c r="VW49" s="158">
        <f t="shared" si="93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4"/>
        <v>0.77427821522309714</v>
      </c>
      <c r="WE49" s="158">
        <f t="shared" si="95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6"/>
        <v>0.77427821522309714</v>
      </c>
      <c r="WM49" s="158">
        <f t="shared" si="97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8"/>
        <v>0.7769028871391076</v>
      </c>
      <c r="WU49" s="158">
        <f>WT49-WL49</f>
        <v>2.624671916010457E-3</v>
      </c>
      <c r="WV49" s="157" t="s">
        <v>119</v>
      </c>
      <c r="WW49" s="157" t="s">
        <v>65</v>
      </c>
      <c r="WX49" s="157">
        <v>381</v>
      </c>
      <c r="WY49" s="157">
        <v>296</v>
      </c>
      <c r="WZ49" s="157">
        <v>55</v>
      </c>
      <c r="XA49" s="157">
        <v>30</v>
      </c>
      <c r="XB49" s="158">
        <f t="shared" si="100"/>
        <v>0.7769028871391076</v>
      </c>
      <c r="XC49" s="158" t="str">
        <f t="shared" si="101"/>
        <v>OK</v>
      </c>
      <c r="XE49" s="157" t="s">
        <v>65</v>
      </c>
      <c r="XF49" s="157">
        <v>381</v>
      </c>
      <c r="XG49" s="157">
        <v>296</v>
      </c>
      <c r="XH49" s="157">
        <v>55</v>
      </c>
      <c r="XI49" s="157">
        <v>30</v>
      </c>
      <c r="XJ49" s="158">
        <f t="shared" si="102"/>
        <v>0.7769028871391076</v>
      </c>
      <c r="XK49" s="158" t="str">
        <f t="shared" si="123"/>
        <v>OK</v>
      </c>
      <c r="XM49" s="157" t="s">
        <v>65</v>
      </c>
      <c r="XN49" s="157">
        <v>381</v>
      </c>
      <c r="XO49" s="157">
        <v>296</v>
      </c>
      <c r="XP49" s="157">
        <v>55</v>
      </c>
      <c r="XQ49" s="157">
        <v>30</v>
      </c>
      <c r="XR49" s="158">
        <f t="shared" si="103"/>
        <v>0.7769028871391076</v>
      </c>
      <c r="XS49" s="158" t="str">
        <f t="shared" si="124"/>
        <v>OK</v>
      </c>
      <c r="XU49" s="157" t="s">
        <v>65</v>
      </c>
      <c r="XV49" s="157">
        <v>381</v>
      </c>
      <c r="XW49" s="157">
        <v>296</v>
      </c>
      <c r="XX49" s="157">
        <v>55</v>
      </c>
      <c r="XY49" s="157">
        <v>30</v>
      </c>
      <c r="XZ49" s="158">
        <f t="shared" si="104"/>
        <v>0.7769028871391076</v>
      </c>
      <c r="YA49" s="158" t="str">
        <f t="shared" si="105"/>
        <v>OK</v>
      </c>
      <c r="YB49" s="196" t="s">
        <v>442</v>
      </c>
      <c r="YC49" s="157" t="s">
        <v>65</v>
      </c>
      <c r="YD49" s="157">
        <v>381</v>
      </c>
      <c r="YE49" s="157">
        <v>297</v>
      </c>
      <c r="YF49" s="157">
        <v>55</v>
      </c>
      <c r="YG49" s="157">
        <v>29</v>
      </c>
      <c r="YH49" s="158">
        <f t="shared" si="106"/>
        <v>0.77952755905511806</v>
      </c>
      <c r="YI49" s="198" t="str">
        <f t="shared" si="107"/>
        <v>Fail:0%</v>
      </c>
      <c r="YK49" s="157" t="s">
        <v>65</v>
      </c>
      <c r="YL49" s="157">
        <v>381</v>
      </c>
      <c r="YM49" s="157">
        <v>353</v>
      </c>
      <c r="YN49" s="157">
        <v>14</v>
      </c>
      <c r="YO49" s="157">
        <v>14</v>
      </c>
      <c r="YP49" s="158">
        <v>0.93</v>
      </c>
      <c r="YQ49" s="158" t="str">
        <f t="shared" si="125"/>
        <v>Fail:15%</v>
      </c>
      <c r="YR49" s="196" t="s">
        <v>442</v>
      </c>
      <c r="YS49" s="157" t="s">
        <v>65</v>
      </c>
      <c r="YT49" s="157">
        <v>381</v>
      </c>
      <c r="YU49" s="157">
        <v>353</v>
      </c>
      <c r="YV49" s="157">
        <v>14</v>
      </c>
      <c r="YW49" s="157">
        <v>14</v>
      </c>
      <c r="YX49" s="158">
        <v>0.93</v>
      </c>
      <c r="YY49" s="198" t="str">
        <f t="shared" si="109"/>
        <v>Fail:15%</v>
      </c>
      <c r="ZA49" s="157" t="s">
        <v>65</v>
      </c>
      <c r="ZB49" s="157">
        <v>381</v>
      </c>
      <c r="ZC49" s="157">
        <v>353</v>
      </c>
      <c r="ZD49" s="157">
        <v>14</v>
      </c>
      <c r="ZE49" s="157">
        <v>14</v>
      </c>
      <c r="ZF49" s="158">
        <v>0.93</v>
      </c>
      <c r="ZG49" s="158" t="str">
        <f t="shared" si="126"/>
        <v>OK</v>
      </c>
      <c r="ZH49" s="196" t="s">
        <v>442</v>
      </c>
      <c r="ZI49" s="157" t="s">
        <v>65</v>
      </c>
      <c r="ZJ49" s="157">
        <v>381</v>
      </c>
      <c r="ZK49" s="157">
        <v>353</v>
      </c>
      <c r="ZL49" s="157">
        <v>14</v>
      </c>
      <c r="ZM49" s="157">
        <v>14</v>
      </c>
      <c r="ZN49" s="158">
        <v>0.93</v>
      </c>
      <c r="ZO49" s="198" t="str">
        <f t="shared" si="111"/>
        <v>OK</v>
      </c>
      <c r="ZQ49" s="157" t="s">
        <v>65</v>
      </c>
      <c r="ZR49" s="157">
        <v>381</v>
      </c>
      <c r="ZS49" s="157">
        <v>297</v>
      </c>
      <c r="ZT49" s="157">
        <v>55</v>
      </c>
      <c r="ZU49" s="157">
        <v>29</v>
      </c>
      <c r="ZV49" s="158">
        <v>0.78</v>
      </c>
      <c r="ZW49" s="158" t="str">
        <f t="shared" si="127"/>
        <v>Fail:-15%</v>
      </c>
      <c r="ZX49" s="196" t="s">
        <v>442</v>
      </c>
      <c r="ZY49" s="157" t="s">
        <v>65</v>
      </c>
      <c r="ZZ49" s="157">
        <v>381</v>
      </c>
      <c r="AAA49" s="157">
        <v>297</v>
      </c>
      <c r="AAB49" s="157">
        <v>55</v>
      </c>
      <c r="AAC49" s="157">
        <v>29</v>
      </c>
      <c r="AAD49" s="158">
        <v>0.78</v>
      </c>
      <c r="AAE49" s="198" t="str">
        <f t="shared" si="113"/>
        <v>Fail:-15%</v>
      </c>
      <c r="AAG49" s="157" t="s">
        <v>65</v>
      </c>
      <c r="AAH49" s="157">
        <v>381</v>
      </c>
      <c r="AAI49" s="157">
        <v>296</v>
      </c>
      <c r="AAJ49" s="157">
        <v>58</v>
      </c>
      <c r="AAK49" s="157">
        <v>27</v>
      </c>
      <c r="AAL49" s="158">
        <v>0.78</v>
      </c>
      <c r="AAM49" s="158" t="str">
        <f t="shared" si="128"/>
        <v>Fail:0%</v>
      </c>
      <c r="AAN49" s="196" t="s">
        <v>442</v>
      </c>
      <c r="AAO49" s="157" t="s">
        <v>65</v>
      </c>
      <c r="AAP49" s="157">
        <v>381</v>
      </c>
      <c r="AAQ49" s="157">
        <v>296</v>
      </c>
      <c r="AAR49" s="157">
        <v>58</v>
      </c>
      <c r="AAS49" s="157">
        <v>27</v>
      </c>
      <c r="AAT49" s="158">
        <v>0.78</v>
      </c>
      <c r="AAU49" s="198" t="str">
        <f t="shared" si="115"/>
        <v>Fail:0%</v>
      </c>
    </row>
    <row r="50" spans="1:723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29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3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4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5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6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7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8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9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10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11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2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3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4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5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6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7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8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9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20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21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2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3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4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5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22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16"/>
        <v>0.99706744868035191</v>
      </c>
      <c r="ID50" s="4">
        <f t="shared" si="28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17"/>
        <v>0.99706744868035191</v>
      </c>
      <c r="IL50" s="4">
        <f t="shared" si="29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30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31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2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30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4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5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18"/>
        <v>0.99706744868035191</v>
      </c>
      <c r="KP50" s="4">
        <f t="shared" si="36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7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8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19"/>
        <v>0.87403598971722363</v>
      </c>
      <c r="LV50" s="4">
        <f t="shared" si="39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20"/>
        <v>0.87403598971722363</v>
      </c>
      <c r="MD50" s="158">
        <f t="shared" si="40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41"/>
        <v>0.87403598971722363</v>
      </c>
      <c r="ML50" s="158">
        <f t="shared" si="42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3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4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5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6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7"/>
        <v>0.87403598971722363</v>
      </c>
      <c r="OU50" s="158">
        <f t="shared" si="48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21"/>
        <v>0.87146529562982</v>
      </c>
      <c r="PC50" s="158">
        <f t="shared" si="49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50"/>
        <v>0.87146529562982</v>
      </c>
      <c r="PK50" s="158">
        <f t="shared" si="51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2"/>
        <v>0.87146529562982</v>
      </c>
      <c r="PS50" s="158">
        <f t="shared" si="53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4"/>
        <v>0.87146529562982</v>
      </c>
      <c r="QA50" s="158">
        <f t="shared" si="55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6"/>
        <v>0.87146529562982</v>
      </c>
      <c r="QI50" s="158">
        <f t="shared" si="57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8"/>
        <v>0.87146529562982</v>
      </c>
      <c r="QQ50" s="158">
        <f t="shared" si="59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60"/>
        <v>0.87146529562982</v>
      </c>
      <c r="QY50" s="158">
        <f t="shared" si="61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2"/>
        <v>0.87146529562982</v>
      </c>
      <c r="RG50" s="158">
        <f t="shared" si="63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4"/>
        <v>0.87146529562982</v>
      </c>
      <c r="RO50" s="158">
        <f t="shared" si="65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6"/>
        <v>0.87146529562982</v>
      </c>
      <c r="RW50" s="158">
        <f t="shared" si="67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8"/>
        <v>0.87146529562982</v>
      </c>
      <c r="SE50" s="158">
        <f t="shared" si="69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70"/>
        <v>0.87146529562982</v>
      </c>
      <c r="SM50" s="158">
        <f t="shared" si="71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2"/>
        <v>0.87146529562982</v>
      </c>
      <c r="SU50" s="158">
        <f t="shared" si="73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4"/>
        <v>0.87146529562982</v>
      </c>
      <c r="TC50" s="158">
        <f t="shared" si="75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6"/>
        <v>0.87146529562982</v>
      </c>
      <c r="TK50" s="158">
        <f t="shared" si="77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8"/>
        <v>0.87146529562982</v>
      </c>
      <c r="TS50" s="158">
        <f t="shared" si="79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80"/>
        <v>0.87146529562982</v>
      </c>
      <c r="UA50" s="158">
        <f t="shared" si="81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2"/>
        <v>0.87146529562982</v>
      </c>
      <c r="UI50" s="158">
        <f t="shared" si="83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4"/>
        <v>0.87146529562982</v>
      </c>
      <c r="UQ50" s="158">
        <f t="shared" si="85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6"/>
        <v>0.87146529562982</v>
      </c>
      <c r="UY50" s="158">
        <f t="shared" si="87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8"/>
        <v>0.87146529562982</v>
      </c>
      <c r="VG50" s="158">
        <f t="shared" si="89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90"/>
        <v>0.87146529562982</v>
      </c>
      <c r="VO50" s="158">
        <f t="shared" si="91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2"/>
        <v>0.87146529562982</v>
      </c>
      <c r="VW50" s="158">
        <f t="shared" si="93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4"/>
        <v>0.87146529562982</v>
      </c>
      <c r="WE50" s="158">
        <f t="shared" si="95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6"/>
        <v>0.87146529562982</v>
      </c>
      <c r="WM50" s="158">
        <f t="shared" si="97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8"/>
        <v>0.87146529562982</v>
      </c>
      <c r="WU50" s="158">
        <f t="shared" si="99"/>
        <v>0</v>
      </c>
      <c r="WW50" s="157" t="s">
        <v>66</v>
      </c>
      <c r="WX50" s="157">
        <v>389</v>
      </c>
      <c r="WY50" s="157">
        <v>339</v>
      </c>
      <c r="WZ50" s="157">
        <v>49</v>
      </c>
      <c r="XA50" s="157">
        <v>1</v>
      </c>
      <c r="XB50" s="158">
        <f t="shared" si="100"/>
        <v>0.87146529562982</v>
      </c>
      <c r="XC50" s="158" t="str">
        <f t="shared" si="101"/>
        <v>OK</v>
      </c>
      <c r="XE50" s="157" t="s">
        <v>66</v>
      </c>
      <c r="XF50" s="157">
        <v>389</v>
      </c>
      <c r="XG50" s="157">
        <v>339</v>
      </c>
      <c r="XH50" s="157">
        <v>49</v>
      </c>
      <c r="XI50" s="157">
        <v>1</v>
      </c>
      <c r="XJ50" s="158">
        <f t="shared" si="102"/>
        <v>0.87146529562982</v>
      </c>
      <c r="XK50" s="158" t="str">
        <f t="shared" si="123"/>
        <v>OK</v>
      </c>
      <c r="XM50" s="157" t="s">
        <v>66</v>
      </c>
      <c r="XN50" s="157">
        <v>389</v>
      </c>
      <c r="XO50" s="157">
        <v>339</v>
      </c>
      <c r="XP50" s="157">
        <v>49</v>
      </c>
      <c r="XQ50" s="157">
        <v>1</v>
      </c>
      <c r="XR50" s="158">
        <f t="shared" si="103"/>
        <v>0.87146529562982</v>
      </c>
      <c r="XS50" s="158" t="str">
        <f t="shared" si="124"/>
        <v>OK</v>
      </c>
      <c r="XU50" s="157" t="s">
        <v>66</v>
      </c>
      <c r="XV50" s="157">
        <v>389</v>
      </c>
      <c r="XW50" s="157">
        <v>339</v>
      </c>
      <c r="XX50" s="157">
        <v>49</v>
      </c>
      <c r="XY50" s="157">
        <v>1</v>
      </c>
      <c r="XZ50" s="158">
        <f t="shared" si="104"/>
        <v>0.87146529562982</v>
      </c>
      <c r="YA50" s="158" t="str">
        <f t="shared" si="105"/>
        <v>OK</v>
      </c>
      <c r="YC50" s="157" t="s">
        <v>66</v>
      </c>
      <c r="YD50" s="157">
        <v>389</v>
      </c>
      <c r="YE50" s="157">
        <v>339</v>
      </c>
      <c r="YF50" s="157">
        <v>49</v>
      </c>
      <c r="YG50" s="157">
        <v>1</v>
      </c>
      <c r="YH50" s="158">
        <f t="shared" si="106"/>
        <v>0.87146529562982</v>
      </c>
      <c r="YI50" s="158" t="str">
        <f t="shared" si="107"/>
        <v>OK</v>
      </c>
      <c r="YK50" s="157" t="s">
        <v>66</v>
      </c>
      <c r="YL50" s="157">
        <v>389</v>
      </c>
      <c r="YM50" s="157">
        <v>339</v>
      </c>
      <c r="YN50" s="157">
        <v>49</v>
      </c>
      <c r="YO50" s="157">
        <v>1</v>
      </c>
      <c r="YP50" s="158">
        <v>0.87</v>
      </c>
      <c r="YQ50" s="158" t="str">
        <f t="shared" si="125"/>
        <v>OK</v>
      </c>
      <c r="YS50" s="157" t="s">
        <v>66</v>
      </c>
      <c r="YT50" s="157">
        <v>389</v>
      </c>
      <c r="YU50" s="157">
        <v>339</v>
      </c>
      <c r="YV50" s="157">
        <v>49</v>
      </c>
      <c r="YW50" s="157">
        <v>1</v>
      </c>
      <c r="YX50" s="158">
        <v>0.87</v>
      </c>
      <c r="YY50" s="158" t="str">
        <f t="shared" si="109"/>
        <v>OK</v>
      </c>
      <c r="ZA50" s="157" t="s">
        <v>66</v>
      </c>
      <c r="ZB50" s="157">
        <v>389</v>
      </c>
      <c r="ZC50" s="157">
        <v>339</v>
      </c>
      <c r="ZD50" s="157">
        <v>49</v>
      </c>
      <c r="ZE50" s="157">
        <v>1</v>
      </c>
      <c r="ZF50" s="158">
        <v>0.87</v>
      </c>
      <c r="ZG50" s="158" t="str">
        <f t="shared" si="126"/>
        <v>OK</v>
      </c>
      <c r="ZI50" s="157" t="s">
        <v>66</v>
      </c>
      <c r="ZJ50" s="157">
        <v>389</v>
      </c>
      <c r="ZK50" s="157">
        <v>339</v>
      </c>
      <c r="ZL50" s="157">
        <v>49</v>
      </c>
      <c r="ZM50" s="157">
        <v>1</v>
      </c>
      <c r="ZN50" s="158">
        <v>0.87</v>
      </c>
      <c r="ZO50" s="158" t="str">
        <f t="shared" si="111"/>
        <v>OK</v>
      </c>
      <c r="ZQ50" s="157" t="s">
        <v>66</v>
      </c>
      <c r="ZR50" s="157">
        <v>389</v>
      </c>
      <c r="ZS50" s="157">
        <v>339</v>
      </c>
      <c r="ZT50" s="157">
        <v>49</v>
      </c>
      <c r="ZU50" s="157">
        <v>1</v>
      </c>
      <c r="ZV50" s="158">
        <v>0.87</v>
      </c>
      <c r="ZW50" s="158" t="str">
        <f t="shared" si="127"/>
        <v>OK</v>
      </c>
      <c r="ZY50" s="157" t="s">
        <v>66</v>
      </c>
      <c r="ZZ50" s="157">
        <v>389</v>
      </c>
      <c r="AAA50" s="157">
        <v>339</v>
      </c>
      <c r="AAB50" s="157">
        <v>49</v>
      </c>
      <c r="AAC50" s="157">
        <v>1</v>
      </c>
      <c r="AAD50" s="158">
        <v>0.87</v>
      </c>
      <c r="AAE50" s="158" t="str">
        <f t="shared" si="113"/>
        <v>OK</v>
      </c>
      <c r="AAG50" s="157" t="s">
        <v>66</v>
      </c>
      <c r="AAH50" s="157">
        <v>389</v>
      </c>
      <c r="AAI50" s="157">
        <v>339</v>
      </c>
      <c r="AAJ50" s="157">
        <v>49</v>
      </c>
      <c r="AAK50" s="157">
        <v>1</v>
      </c>
      <c r="AAL50" s="158">
        <v>0.87</v>
      </c>
      <c r="AAM50" s="158" t="str">
        <f t="shared" si="128"/>
        <v>OK</v>
      </c>
      <c r="AAO50" s="157" t="s">
        <v>66</v>
      </c>
      <c r="AAP50" s="157">
        <v>389</v>
      </c>
      <c r="AAQ50" s="157">
        <v>339</v>
      </c>
      <c r="AAR50" s="157">
        <v>49</v>
      </c>
      <c r="AAS50" s="157">
        <v>1</v>
      </c>
      <c r="AAT50" s="158">
        <v>0.87</v>
      </c>
      <c r="AAU50" s="158" t="str">
        <f t="shared" si="115"/>
        <v>OK</v>
      </c>
    </row>
    <row r="51" spans="1:723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29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3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4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5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6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7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8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9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0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1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2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3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4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5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6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7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8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9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20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21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2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3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4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5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22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16"/>
        <v>0.9555555555555556</v>
      </c>
      <c r="ID51" s="4">
        <f t="shared" si="28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17"/>
        <v>0.9555555555555556</v>
      </c>
      <c r="IL51" s="4">
        <f t="shared" si="29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30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31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2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30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4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5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18"/>
        <v>0.9555555555555556</v>
      </c>
      <c r="KP51" s="4">
        <f t="shared" si="36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7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8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19"/>
        <v>0.9555555555555556</v>
      </c>
      <c r="LV51" s="4">
        <f t="shared" si="39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20"/>
        <v>0.9555555555555556</v>
      </c>
      <c r="MD51" s="158">
        <f t="shared" si="40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41"/>
        <v>0.9555555555555556</v>
      </c>
      <c r="ML51" s="158">
        <f t="shared" si="42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3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4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5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6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7"/>
        <v>0.9555555555555556</v>
      </c>
      <c r="OU51" s="158">
        <f t="shared" si="48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21"/>
        <v>0.9555555555555556</v>
      </c>
      <c r="PC51" s="158">
        <f t="shared" si="49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50"/>
        <v>0.9555555555555556</v>
      </c>
      <c r="PK51" s="158">
        <f t="shared" si="51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2"/>
        <v>0.9555555555555556</v>
      </c>
      <c r="PS51" s="158">
        <f t="shared" si="53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4"/>
        <v>0.9555555555555556</v>
      </c>
      <c r="QA51" s="158">
        <f t="shared" si="55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6"/>
        <v>0.9555555555555556</v>
      </c>
      <c r="QI51" s="158">
        <f t="shared" si="57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8"/>
        <v>0.9555555555555556</v>
      </c>
      <c r="QQ51" s="158">
        <f t="shared" si="59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60"/>
        <v>0.9555555555555556</v>
      </c>
      <c r="QY51" s="158">
        <f t="shared" si="61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2"/>
        <v>0.9555555555555556</v>
      </c>
      <c r="RG51" s="158">
        <f t="shared" si="63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4"/>
        <v>0.9555555555555556</v>
      </c>
      <c r="RO51" s="158">
        <f t="shared" si="65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6"/>
        <v>0.9555555555555556</v>
      </c>
      <c r="RW51" s="158">
        <f t="shared" si="67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8"/>
        <v>0.9555555555555556</v>
      </c>
      <c r="SE51" s="158">
        <f t="shared" si="69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70"/>
        <v>0.9555555555555556</v>
      </c>
      <c r="SM51" s="158">
        <f t="shared" si="71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2"/>
        <v>0.9555555555555556</v>
      </c>
      <c r="SU51" s="158">
        <f t="shared" si="73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4"/>
        <v>0.9555555555555556</v>
      </c>
      <c r="TC51" s="158">
        <f t="shared" si="75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6"/>
        <v>0.9555555555555556</v>
      </c>
      <c r="TK51" s="158">
        <f t="shared" si="77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8"/>
        <v>0.8716216216216216</v>
      </c>
      <c r="TS51" s="158">
        <f t="shared" si="79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80"/>
        <v>0.8716216216216216</v>
      </c>
      <c r="UA51" s="158">
        <f t="shared" si="81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2"/>
        <v>0.8716216216216216</v>
      </c>
      <c r="UI51" s="158">
        <f t="shared" si="83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4"/>
        <v>0.8716216216216216</v>
      </c>
      <c r="UQ51" s="158">
        <f t="shared" si="85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6"/>
        <v>0.8716216216216216</v>
      </c>
      <c r="UY51" s="158">
        <f t="shared" si="87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8"/>
        <v>0.8716216216216216</v>
      </c>
      <c r="VG51" s="158">
        <f t="shared" si="89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90"/>
        <v>0.8716216216216216</v>
      </c>
      <c r="VO51" s="158">
        <f t="shared" si="91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2"/>
        <v>0.8716216216216216</v>
      </c>
      <c r="VW51" s="158">
        <f t="shared" si="93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4"/>
        <v>0.8716216216216216</v>
      </c>
      <c r="WE51" s="158">
        <f t="shared" si="95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6"/>
        <v>0.8716216216216216</v>
      </c>
      <c r="WM51" s="158">
        <f t="shared" si="97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8"/>
        <v>0.8716216216216216</v>
      </c>
      <c r="WU51" s="158">
        <f t="shared" si="99"/>
        <v>0</v>
      </c>
      <c r="WW51" s="157" t="s">
        <v>67</v>
      </c>
      <c r="WX51" s="157">
        <v>148</v>
      </c>
      <c r="WY51" s="157">
        <v>129</v>
      </c>
      <c r="WZ51" s="157">
        <v>4</v>
      </c>
      <c r="XA51" s="157">
        <v>15</v>
      </c>
      <c r="XB51" s="158">
        <f t="shared" si="100"/>
        <v>0.8716216216216216</v>
      </c>
      <c r="XC51" s="158" t="str">
        <f t="shared" si="101"/>
        <v>OK</v>
      </c>
      <c r="XE51" s="157" t="s">
        <v>67</v>
      </c>
      <c r="XF51" s="157">
        <v>148</v>
      </c>
      <c r="XG51" s="157">
        <v>129</v>
      </c>
      <c r="XH51" s="157">
        <v>4</v>
      </c>
      <c r="XI51" s="157">
        <v>15</v>
      </c>
      <c r="XJ51" s="158">
        <f t="shared" si="102"/>
        <v>0.8716216216216216</v>
      </c>
      <c r="XK51" s="158" t="str">
        <f t="shared" si="123"/>
        <v>OK</v>
      </c>
      <c r="XM51" s="157" t="s">
        <v>67</v>
      </c>
      <c r="XN51" s="157">
        <v>148</v>
      </c>
      <c r="XO51" s="157">
        <v>129</v>
      </c>
      <c r="XP51" s="157">
        <v>4</v>
      </c>
      <c r="XQ51" s="157">
        <v>15</v>
      </c>
      <c r="XR51" s="158">
        <f t="shared" si="103"/>
        <v>0.8716216216216216</v>
      </c>
      <c r="XS51" s="158" t="str">
        <f t="shared" si="124"/>
        <v>OK</v>
      </c>
      <c r="XU51" s="157" t="s">
        <v>67</v>
      </c>
      <c r="XV51" s="157">
        <v>148</v>
      </c>
      <c r="XW51" s="157">
        <v>129</v>
      </c>
      <c r="XX51" s="157">
        <v>4</v>
      </c>
      <c r="XY51" s="157">
        <v>15</v>
      </c>
      <c r="XZ51" s="158">
        <f t="shared" si="104"/>
        <v>0.8716216216216216</v>
      </c>
      <c r="YA51" s="158" t="str">
        <f t="shared" si="105"/>
        <v>OK</v>
      </c>
      <c r="YC51" s="157" t="s">
        <v>67</v>
      </c>
      <c r="YD51" s="157">
        <v>148</v>
      </c>
      <c r="YE51" s="157">
        <v>129</v>
      </c>
      <c r="YF51" s="157">
        <v>4</v>
      </c>
      <c r="YG51" s="157">
        <v>15</v>
      </c>
      <c r="YH51" s="158">
        <f t="shared" si="106"/>
        <v>0.8716216216216216</v>
      </c>
      <c r="YI51" s="158" t="str">
        <f t="shared" si="107"/>
        <v>OK</v>
      </c>
      <c r="YK51" s="157" t="s">
        <v>67</v>
      </c>
      <c r="YL51" s="157">
        <v>148</v>
      </c>
      <c r="YM51" s="157">
        <v>129</v>
      </c>
      <c r="YN51" s="157">
        <v>4</v>
      </c>
      <c r="YO51" s="157">
        <v>15</v>
      </c>
      <c r="YP51" s="158">
        <v>0.87</v>
      </c>
      <c r="YQ51" s="158" t="str">
        <f t="shared" si="125"/>
        <v>OK</v>
      </c>
      <c r="YS51" s="157" t="s">
        <v>67</v>
      </c>
      <c r="YT51" s="157">
        <v>148</v>
      </c>
      <c r="YU51" s="157">
        <v>129</v>
      </c>
      <c r="YV51" s="157">
        <v>4</v>
      </c>
      <c r="YW51" s="157">
        <v>15</v>
      </c>
      <c r="YX51" s="158">
        <v>0.87</v>
      </c>
      <c r="YY51" s="158" t="str">
        <f t="shared" si="109"/>
        <v>OK</v>
      </c>
      <c r="ZA51" s="157" t="s">
        <v>67</v>
      </c>
      <c r="ZB51" s="157">
        <v>148</v>
      </c>
      <c r="ZC51" s="157">
        <v>129</v>
      </c>
      <c r="ZD51" s="157">
        <v>4</v>
      </c>
      <c r="ZE51" s="157">
        <v>15</v>
      </c>
      <c r="ZF51" s="158">
        <v>0.87</v>
      </c>
      <c r="ZG51" s="158" t="str">
        <f t="shared" si="126"/>
        <v>OK</v>
      </c>
      <c r="ZI51" s="157" t="s">
        <v>67</v>
      </c>
      <c r="ZJ51" s="157">
        <v>148</v>
      </c>
      <c r="ZK51" s="157">
        <v>129</v>
      </c>
      <c r="ZL51" s="157">
        <v>4</v>
      </c>
      <c r="ZM51" s="157">
        <v>15</v>
      </c>
      <c r="ZN51" s="158">
        <v>0.87</v>
      </c>
      <c r="ZO51" s="158" t="str">
        <f t="shared" si="111"/>
        <v>OK</v>
      </c>
      <c r="ZQ51" s="157" t="s">
        <v>67</v>
      </c>
      <c r="ZR51" s="157">
        <v>148</v>
      </c>
      <c r="ZS51" s="157">
        <v>129</v>
      </c>
      <c r="ZT51" s="157">
        <v>4</v>
      </c>
      <c r="ZU51" s="157">
        <v>15</v>
      </c>
      <c r="ZV51" s="158">
        <v>0.87</v>
      </c>
      <c r="ZW51" s="158" t="str">
        <f t="shared" si="127"/>
        <v>OK</v>
      </c>
      <c r="ZY51" s="157" t="s">
        <v>67</v>
      </c>
      <c r="ZZ51" s="157">
        <v>148</v>
      </c>
      <c r="AAA51" s="157">
        <v>129</v>
      </c>
      <c r="AAB51" s="157">
        <v>4</v>
      </c>
      <c r="AAC51" s="157">
        <v>15</v>
      </c>
      <c r="AAD51" s="158">
        <v>0.87</v>
      </c>
      <c r="AAE51" s="158" t="str">
        <f t="shared" si="113"/>
        <v>OK</v>
      </c>
      <c r="AAG51" s="157" t="s">
        <v>67</v>
      </c>
      <c r="AAH51" s="157">
        <v>148</v>
      </c>
      <c r="AAI51" s="157">
        <v>129</v>
      </c>
      <c r="AAJ51" s="157">
        <v>4</v>
      </c>
      <c r="AAK51" s="157">
        <v>15</v>
      </c>
      <c r="AAL51" s="158">
        <v>0.87</v>
      </c>
      <c r="AAM51" s="158" t="str">
        <f t="shared" si="128"/>
        <v>OK</v>
      </c>
      <c r="AAO51" s="157" t="s">
        <v>67</v>
      </c>
      <c r="AAP51" s="157">
        <v>148</v>
      </c>
      <c r="AAQ51" s="157">
        <v>129</v>
      </c>
      <c r="AAR51" s="157">
        <v>4</v>
      </c>
      <c r="AAS51" s="157">
        <v>15</v>
      </c>
      <c r="AAT51" s="158">
        <v>0.87</v>
      </c>
      <c r="AAU51" s="158" t="str">
        <f t="shared" si="115"/>
        <v>OK</v>
      </c>
    </row>
    <row r="52" spans="1:723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29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3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4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5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6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7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8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9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0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1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2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3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4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5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6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7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8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9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0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1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2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3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4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5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22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6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7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16"/>
        <v>0.99247648902821317</v>
      </c>
      <c r="ID52" s="4">
        <f t="shared" si="28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17"/>
        <v>0.99247648902821317</v>
      </c>
      <c r="IL52" s="4">
        <f t="shared" si="29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30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31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2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30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4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5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18"/>
        <v>0.99247648902821317</v>
      </c>
      <c r="KP52" s="4">
        <f t="shared" si="36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7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8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19"/>
        <v>0.99247648902821317</v>
      </c>
      <c r="LV52" s="4">
        <f t="shared" si="39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20"/>
        <v>0.99247648902821317</v>
      </c>
      <c r="MD52" s="158">
        <f t="shared" si="40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41"/>
        <v>0.99247648902821317</v>
      </c>
      <c r="ML52" s="158">
        <f t="shared" si="42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3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4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5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6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7"/>
        <v>0.99247648902821317</v>
      </c>
      <c r="OU52" s="158">
        <f t="shared" si="48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21"/>
        <v>0.99247648902821317</v>
      </c>
      <c r="PC52" s="158">
        <f t="shared" si="49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50"/>
        <v>0.99247648902821317</v>
      </c>
      <c r="PK52" s="158">
        <f t="shared" si="51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2"/>
        <v>0.99247648902821317</v>
      </c>
      <c r="PS52" s="158">
        <f t="shared" si="53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4"/>
        <v>0.9924859110832811</v>
      </c>
      <c r="QA52" s="158">
        <f t="shared" si="55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6"/>
        <v>0.9924859110832811</v>
      </c>
      <c r="QI52" s="158">
        <f t="shared" si="57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8"/>
        <v>0.9924859110832811</v>
      </c>
      <c r="QQ52" s="158">
        <f t="shared" si="59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60"/>
        <v>0.9924859110832811</v>
      </c>
      <c r="QY52" s="158">
        <f t="shared" si="61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2"/>
        <v>0.9924859110832811</v>
      </c>
      <c r="RG52" s="158">
        <f t="shared" si="63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4"/>
        <v>0.9924859110832811</v>
      </c>
      <c r="RO52" s="158">
        <f t="shared" si="65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6"/>
        <v>0.9924859110832811</v>
      </c>
      <c r="RW52" s="158">
        <f t="shared" si="67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8"/>
        <v>0.9924859110832811</v>
      </c>
      <c r="SE52" s="158">
        <f t="shared" si="69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70"/>
        <v>0.9924859110832811</v>
      </c>
      <c r="SM52" s="158">
        <f t="shared" si="71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2"/>
        <v>0.9924859110832811</v>
      </c>
      <c r="SU52" s="158">
        <f t="shared" si="73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4"/>
        <v>0.9924859110832811</v>
      </c>
      <c r="TC52" s="158">
        <f t="shared" si="75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6"/>
        <v>0.9924859110832811</v>
      </c>
      <c r="TK52" s="158">
        <f t="shared" si="77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8"/>
        <v>0.9924859110832811</v>
      </c>
      <c r="TS52" s="158">
        <f t="shared" si="79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80"/>
        <v>0.9924859110832811</v>
      </c>
      <c r="UA52" s="158">
        <f t="shared" si="81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2"/>
        <v>0.9924859110832811</v>
      </c>
      <c r="UI52" s="158">
        <f t="shared" si="83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4"/>
        <v>0.9924859110832811</v>
      </c>
      <c r="UQ52" s="158">
        <f t="shared" si="85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6"/>
        <v>0.9924859110832811</v>
      </c>
      <c r="UY52" s="158">
        <f t="shared" si="87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8"/>
        <v>0.9924859110832811</v>
      </c>
      <c r="VG52" s="158">
        <f t="shared" si="89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90"/>
        <v>0.9924859110832811</v>
      </c>
      <c r="VO52" s="158">
        <f t="shared" si="91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2"/>
        <v>0.9924859110832811</v>
      </c>
      <c r="VW52" s="158">
        <f t="shared" si="93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4"/>
        <v>0.9924859110832811</v>
      </c>
      <c r="WE52" s="158">
        <f t="shared" si="95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6"/>
        <v>0.9924859110832811</v>
      </c>
      <c r="WM52" s="158">
        <f t="shared" si="97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8"/>
        <v>0.9924859110832811</v>
      </c>
      <c r="WU52" s="158">
        <f t="shared" si="99"/>
        <v>0</v>
      </c>
      <c r="WW52" s="157" t="s">
        <v>68</v>
      </c>
      <c r="WX52" s="157">
        <v>1597</v>
      </c>
      <c r="WY52" s="157">
        <v>1585</v>
      </c>
      <c r="WZ52" s="157">
        <v>12</v>
      </c>
      <c r="XA52" s="157">
        <v>0</v>
      </c>
      <c r="XB52" s="158">
        <f t="shared" si="100"/>
        <v>0.9924859110832811</v>
      </c>
      <c r="XC52" s="158" t="str">
        <f t="shared" si="101"/>
        <v>OK</v>
      </c>
      <c r="XE52" s="157" t="s">
        <v>68</v>
      </c>
      <c r="XF52" s="157">
        <v>1597</v>
      </c>
      <c r="XG52" s="157">
        <v>1585</v>
      </c>
      <c r="XH52" s="157">
        <v>12</v>
      </c>
      <c r="XI52" s="157">
        <v>0</v>
      </c>
      <c r="XJ52" s="158">
        <f t="shared" si="102"/>
        <v>0.9924859110832811</v>
      </c>
      <c r="XK52" s="158" t="str">
        <f t="shared" si="123"/>
        <v>OK</v>
      </c>
      <c r="XL52" s="157" t="s">
        <v>434</v>
      </c>
      <c r="XM52" s="157" t="s">
        <v>68</v>
      </c>
      <c r="XN52" s="157">
        <v>1597</v>
      </c>
      <c r="XO52" s="157">
        <v>1585</v>
      </c>
      <c r="XP52" s="157">
        <v>12</v>
      </c>
      <c r="XQ52" s="157">
        <v>0</v>
      </c>
      <c r="XR52" s="158">
        <f t="shared" si="103"/>
        <v>0.9924859110832811</v>
      </c>
      <c r="XS52" s="158" t="str">
        <f t="shared" si="124"/>
        <v>OK</v>
      </c>
      <c r="XU52" s="157" t="s">
        <v>68</v>
      </c>
      <c r="XV52" s="157">
        <v>1597</v>
      </c>
      <c r="XW52" s="157">
        <v>1585</v>
      </c>
      <c r="XX52" s="157">
        <v>12</v>
      </c>
      <c r="XY52" s="157">
        <v>0</v>
      </c>
      <c r="XZ52" s="158">
        <f t="shared" si="104"/>
        <v>0.9924859110832811</v>
      </c>
      <c r="YA52" s="158" t="str">
        <f t="shared" si="105"/>
        <v>OK</v>
      </c>
      <c r="YB52" s="195" t="s">
        <v>434</v>
      </c>
      <c r="YC52" s="157" t="s">
        <v>68</v>
      </c>
      <c r="YD52" s="157">
        <v>1597</v>
      </c>
      <c r="YE52" s="157">
        <v>1585</v>
      </c>
      <c r="YF52" s="157">
        <v>12</v>
      </c>
      <c r="YG52" s="157">
        <v>0</v>
      </c>
      <c r="YH52" s="158">
        <f t="shared" si="106"/>
        <v>0.9924859110832811</v>
      </c>
      <c r="YI52" s="158" t="str">
        <f t="shared" si="107"/>
        <v>OK</v>
      </c>
      <c r="YK52" s="157" t="s">
        <v>68</v>
      </c>
      <c r="YL52" s="157">
        <v>1597</v>
      </c>
      <c r="YM52" s="157">
        <v>1585</v>
      </c>
      <c r="YN52" s="157">
        <v>12</v>
      </c>
      <c r="YO52" s="157">
        <v>0</v>
      </c>
      <c r="YP52" s="158">
        <v>0.99</v>
      </c>
      <c r="YQ52" s="158" t="str">
        <f t="shared" si="125"/>
        <v>OK</v>
      </c>
      <c r="YR52" s="195" t="s">
        <v>434</v>
      </c>
      <c r="YS52" s="157" t="s">
        <v>68</v>
      </c>
      <c r="YT52" s="157">
        <v>1597</v>
      </c>
      <c r="YU52" s="157">
        <v>1585</v>
      </c>
      <c r="YV52" s="157">
        <v>12</v>
      </c>
      <c r="YW52" s="157">
        <v>0</v>
      </c>
      <c r="YX52" s="158">
        <v>0.99</v>
      </c>
      <c r="YY52" s="158" t="str">
        <f t="shared" si="109"/>
        <v>OK</v>
      </c>
      <c r="ZA52" s="157" t="s">
        <v>68</v>
      </c>
      <c r="ZB52" s="157">
        <v>1597</v>
      </c>
      <c r="ZC52" s="157">
        <v>1585</v>
      </c>
      <c r="ZD52" s="157">
        <v>12</v>
      </c>
      <c r="ZE52" s="157">
        <v>0</v>
      </c>
      <c r="ZF52" s="158">
        <v>0.99</v>
      </c>
      <c r="ZG52" s="158" t="str">
        <f t="shared" si="126"/>
        <v>OK</v>
      </c>
      <c r="ZH52" s="195" t="s">
        <v>434</v>
      </c>
      <c r="ZI52" s="157" t="s">
        <v>68</v>
      </c>
      <c r="ZJ52" s="157">
        <v>1597</v>
      </c>
      <c r="ZK52" s="157">
        <v>1585</v>
      </c>
      <c r="ZL52" s="157">
        <v>12</v>
      </c>
      <c r="ZM52" s="157">
        <v>0</v>
      </c>
      <c r="ZN52" s="158">
        <v>0.99</v>
      </c>
      <c r="ZO52" s="158" t="str">
        <f t="shared" si="111"/>
        <v>OK</v>
      </c>
      <c r="ZQ52" s="157" t="s">
        <v>68</v>
      </c>
      <c r="ZR52" s="157">
        <v>1597</v>
      </c>
      <c r="ZS52" s="157">
        <v>1585</v>
      </c>
      <c r="ZT52" s="157">
        <v>12</v>
      </c>
      <c r="ZU52" s="157">
        <v>0</v>
      </c>
      <c r="ZV52" s="158">
        <v>0.99</v>
      </c>
      <c r="ZW52" s="158" t="str">
        <f t="shared" si="127"/>
        <v>OK</v>
      </c>
      <c r="ZX52" s="195" t="s">
        <v>434</v>
      </c>
      <c r="ZY52" s="157" t="s">
        <v>68</v>
      </c>
      <c r="ZZ52" s="157">
        <v>1597</v>
      </c>
      <c r="AAA52" s="157">
        <v>1585</v>
      </c>
      <c r="AAB52" s="157">
        <v>12</v>
      </c>
      <c r="AAC52" s="157">
        <v>0</v>
      </c>
      <c r="AAD52" s="158">
        <v>0.99</v>
      </c>
      <c r="AAE52" s="158" t="str">
        <f t="shared" si="113"/>
        <v>OK</v>
      </c>
      <c r="AAG52" s="157" t="s">
        <v>68</v>
      </c>
      <c r="AAH52" s="157">
        <v>1597</v>
      </c>
      <c r="AAI52" s="157">
        <v>1585</v>
      </c>
      <c r="AAJ52" s="157">
        <v>12</v>
      </c>
      <c r="AAK52" s="157">
        <v>0</v>
      </c>
      <c r="AAL52" s="158">
        <v>0.99</v>
      </c>
      <c r="AAM52" s="158" t="str">
        <f t="shared" si="128"/>
        <v>OK</v>
      </c>
      <c r="AAN52" s="195" t="s">
        <v>434</v>
      </c>
      <c r="AAO52" s="157" t="s">
        <v>68</v>
      </c>
      <c r="AAP52" s="157">
        <v>1597</v>
      </c>
      <c r="AAQ52" s="157">
        <v>1585</v>
      </c>
      <c r="AAR52" s="157">
        <v>12</v>
      </c>
      <c r="AAS52" s="157">
        <v>0</v>
      </c>
      <c r="AAT52" s="158">
        <v>0.99</v>
      </c>
      <c r="AAU52" s="158" t="str">
        <f t="shared" si="115"/>
        <v>OK</v>
      </c>
    </row>
    <row r="53" spans="1:723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29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3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4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5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6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7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8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9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0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1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2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3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4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5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6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7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8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9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20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21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2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3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4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5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22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16"/>
        <v>0.98863636363636365</v>
      </c>
      <c r="ID53" s="4">
        <f t="shared" si="28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17"/>
        <v>0.98863636363636365</v>
      </c>
      <c r="IL53" s="4">
        <f t="shared" si="29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30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31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2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30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4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5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18"/>
        <v>0.98863636363636365</v>
      </c>
      <c r="KP53" s="4">
        <f t="shared" si="36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7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8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19"/>
        <v>0.98863636363636365</v>
      </c>
      <c r="LV53" s="4">
        <f t="shared" si="39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20"/>
        <v>0.98863636363636365</v>
      </c>
      <c r="MD53" s="158">
        <f t="shared" si="40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41"/>
        <v>0.98863636363636365</v>
      </c>
      <c r="ML53" s="158">
        <f t="shared" si="42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3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4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5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6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7"/>
        <v>0.98863636363636365</v>
      </c>
      <c r="OU53" s="158">
        <f t="shared" si="48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21"/>
        <v>0.98863636363636365</v>
      </c>
      <c r="PC53" s="158">
        <f t="shared" si="49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50"/>
        <v>0.98863636363636365</v>
      </c>
      <c r="PK53" s="158">
        <f t="shared" si="51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2"/>
        <v>0.98863636363636365</v>
      </c>
      <c r="PS53" s="158">
        <f t="shared" si="53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4"/>
        <v>0.98863636363636365</v>
      </c>
      <c r="QA53" s="158">
        <f t="shared" si="55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6"/>
        <v>0.98863636363636365</v>
      </c>
      <c r="QI53" s="158">
        <f t="shared" si="57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8"/>
        <v>0.98863636363636365</v>
      </c>
      <c r="QQ53" s="158">
        <f t="shared" si="59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60"/>
        <v>0.98863636363636365</v>
      </c>
      <c r="QY53" s="158">
        <f t="shared" si="61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2"/>
        <v>0.98863636363636365</v>
      </c>
      <c r="RG53" s="158">
        <f t="shared" si="63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4"/>
        <v>0.98863636363636365</v>
      </c>
      <c r="RO53" s="158">
        <f t="shared" si="65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6"/>
        <v>0.98863636363636365</v>
      </c>
      <c r="RW53" s="158">
        <f t="shared" si="67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8"/>
        <v>0.98863636363636365</v>
      </c>
      <c r="SE53" s="158">
        <f t="shared" si="69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70"/>
        <v>0.98863636363636365</v>
      </c>
      <c r="SM53" s="158">
        <f t="shared" si="71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2"/>
        <v>0.98863636363636365</v>
      </c>
      <c r="SU53" s="158">
        <f t="shared" si="73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4"/>
        <v>0.98863636363636365</v>
      </c>
      <c r="TC53" s="158">
        <f t="shared" si="75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6"/>
        <v>0.98863636363636365</v>
      </c>
      <c r="TK53" s="158">
        <f t="shared" si="77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8"/>
        <v>0.98863636363636365</v>
      </c>
      <c r="TS53" s="158">
        <f t="shared" si="79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80"/>
        <v>0.98863636363636365</v>
      </c>
      <c r="UA53" s="158">
        <f t="shared" si="81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2"/>
        <v>0.98863636363636365</v>
      </c>
      <c r="UI53" s="158">
        <f t="shared" si="83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4"/>
        <v>0.98863636363636365</v>
      </c>
      <c r="UQ53" s="158">
        <f t="shared" si="85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6"/>
        <v>0.98863636363636365</v>
      </c>
      <c r="UY53" s="158">
        <f t="shared" si="87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8"/>
        <v>0.98863636363636365</v>
      </c>
      <c r="VG53" s="158">
        <f t="shared" si="89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90"/>
        <v>0.98863636363636365</v>
      </c>
      <c r="VO53" s="158">
        <f t="shared" si="91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2"/>
        <v>0.98863636363636365</v>
      </c>
      <c r="VW53" s="158">
        <f t="shared" si="93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4"/>
        <v>0.98863636363636365</v>
      </c>
      <c r="WE53" s="158">
        <f t="shared" si="95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6"/>
        <v>0.98863636363636365</v>
      </c>
      <c r="WM53" s="158">
        <f t="shared" si="97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8"/>
        <v>0.98863636363636365</v>
      </c>
      <c r="WU53" s="158">
        <f t="shared" si="99"/>
        <v>0</v>
      </c>
      <c r="WW53" s="157" t="s">
        <v>69</v>
      </c>
      <c r="WX53" s="157">
        <v>176</v>
      </c>
      <c r="WY53" s="157">
        <v>174</v>
      </c>
      <c r="WZ53" s="157">
        <v>2</v>
      </c>
      <c r="XA53" s="157">
        <v>0</v>
      </c>
      <c r="XB53" s="158">
        <f t="shared" si="100"/>
        <v>0.98863636363636365</v>
      </c>
      <c r="XC53" s="158" t="str">
        <f t="shared" si="101"/>
        <v>OK</v>
      </c>
      <c r="XD53" s="17" t="s">
        <v>119</v>
      </c>
      <c r="XE53" s="157" t="s">
        <v>69</v>
      </c>
      <c r="XF53" s="157">
        <v>176</v>
      </c>
      <c r="XG53" s="157">
        <v>174</v>
      </c>
      <c r="XH53" s="157">
        <v>2</v>
      </c>
      <c r="XI53" s="157">
        <v>0</v>
      </c>
      <c r="XJ53" s="158">
        <f t="shared" si="102"/>
        <v>0.98863636363636365</v>
      </c>
      <c r="XK53" s="158" t="str">
        <f t="shared" si="123"/>
        <v>OK</v>
      </c>
      <c r="XL53" s="157" t="s">
        <v>434</v>
      </c>
      <c r="XM53" s="157" t="s">
        <v>69</v>
      </c>
      <c r="XN53" s="157">
        <v>176</v>
      </c>
      <c r="XO53" s="157">
        <v>174</v>
      </c>
      <c r="XP53" s="157">
        <v>2</v>
      </c>
      <c r="XQ53" s="157">
        <v>0</v>
      </c>
      <c r="XR53" s="158">
        <f t="shared" si="103"/>
        <v>0.98863636363636365</v>
      </c>
      <c r="XS53" s="158" t="str">
        <f t="shared" si="124"/>
        <v>OK</v>
      </c>
      <c r="XU53" s="157" t="s">
        <v>69</v>
      </c>
      <c r="XV53" s="157">
        <v>176</v>
      </c>
      <c r="XW53" s="157">
        <v>174</v>
      </c>
      <c r="XX53" s="157">
        <v>2</v>
      </c>
      <c r="XY53" s="157">
        <v>0</v>
      </c>
      <c r="XZ53" s="158">
        <f t="shared" si="104"/>
        <v>0.98863636363636365</v>
      </c>
      <c r="YA53" s="158" t="str">
        <f t="shared" si="105"/>
        <v>OK</v>
      </c>
      <c r="YB53" s="195" t="s">
        <v>434</v>
      </c>
      <c r="YC53" s="157" t="s">
        <v>69</v>
      </c>
      <c r="YD53" s="157">
        <v>176</v>
      </c>
      <c r="YE53" s="157">
        <v>174</v>
      </c>
      <c r="YF53" s="157">
        <v>2</v>
      </c>
      <c r="YG53" s="157">
        <v>0</v>
      </c>
      <c r="YH53" s="158">
        <f t="shared" si="106"/>
        <v>0.98863636363636365</v>
      </c>
      <c r="YI53" s="158" t="str">
        <f t="shared" si="107"/>
        <v>OK</v>
      </c>
      <c r="YK53" s="157" t="s">
        <v>69</v>
      </c>
      <c r="YL53" s="157">
        <v>176</v>
      </c>
      <c r="YM53" s="157">
        <v>174</v>
      </c>
      <c r="YN53" s="157">
        <v>2</v>
      </c>
      <c r="YO53" s="157">
        <v>0</v>
      </c>
      <c r="YP53" s="158">
        <v>0.99</v>
      </c>
      <c r="YQ53" s="158" t="str">
        <f t="shared" si="125"/>
        <v>OK</v>
      </c>
      <c r="YR53" s="195" t="s">
        <v>434</v>
      </c>
      <c r="YS53" s="157" t="s">
        <v>69</v>
      </c>
      <c r="YT53" s="157">
        <v>176</v>
      </c>
      <c r="YU53" s="157">
        <v>174</v>
      </c>
      <c r="YV53" s="157">
        <v>2</v>
      </c>
      <c r="YW53" s="157">
        <v>0</v>
      </c>
      <c r="YX53" s="158">
        <v>0.99</v>
      </c>
      <c r="YY53" s="158" t="str">
        <f t="shared" si="109"/>
        <v>OK</v>
      </c>
      <c r="ZA53" s="157" t="s">
        <v>69</v>
      </c>
      <c r="ZB53" s="157">
        <v>176</v>
      </c>
      <c r="ZC53" s="157">
        <v>174</v>
      </c>
      <c r="ZD53" s="157">
        <v>2</v>
      </c>
      <c r="ZE53" s="157">
        <v>0</v>
      </c>
      <c r="ZF53" s="158">
        <v>0.99</v>
      </c>
      <c r="ZG53" s="158" t="str">
        <f t="shared" si="126"/>
        <v>OK</v>
      </c>
      <c r="ZH53" s="195" t="s">
        <v>434</v>
      </c>
      <c r="ZI53" s="157" t="s">
        <v>69</v>
      </c>
      <c r="ZJ53" s="157">
        <v>176</v>
      </c>
      <c r="ZK53" s="157">
        <v>174</v>
      </c>
      <c r="ZL53" s="157">
        <v>2</v>
      </c>
      <c r="ZM53" s="157">
        <v>0</v>
      </c>
      <c r="ZN53" s="158">
        <v>0.99</v>
      </c>
      <c r="ZO53" s="158" t="str">
        <f t="shared" si="111"/>
        <v>OK</v>
      </c>
      <c r="ZQ53" s="157" t="s">
        <v>69</v>
      </c>
      <c r="ZR53" s="157">
        <v>176</v>
      </c>
      <c r="ZS53" s="157">
        <v>174</v>
      </c>
      <c r="ZT53" s="157">
        <v>2</v>
      </c>
      <c r="ZU53" s="157">
        <v>0</v>
      </c>
      <c r="ZV53" s="158">
        <v>0.99</v>
      </c>
      <c r="ZW53" s="158" t="str">
        <f t="shared" si="127"/>
        <v>OK</v>
      </c>
      <c r="ZX53" s="195" t="s">
        <v>434</v>
      </c>
      <c r="ZY53" s="157" t="s">
        <v>69</v>
      </c>
      <c r="ZZ53" s="157">
        <v>176</v>
      </c>
      <c r="AAA53" s="157">
        <v>174</v>
      </c>
      <c r="AAB53" s="157">
        <v>2</v>
      </c>
      <c r="AAC53" s="157">
        <v>0</v>
      </c>
      <c r="AAD53" s="158">
        <v>0.99</v>
      </c>
      <c r="AAE53" s="158" t="str">
        <f t="shared" si="113"/>
        <v>OK</v>
      </c>
      <c r="AAG53" s="157" t="s">
        <v>69</v>
      </c>
      <c r="AAH53" s="157">
        <v>176</v>
      </c>
      <c r="AAI53" s="157">
        <v>174</v>
      </c>
      <c r="AAJ53" s="157">
        <v>2</v>
      </c>
      <c r="AAK53" s="157">
        <v>0</v>
      </c>
      <c r="AAL53" s="158">
        <v>0.99</v>
      </c>
      <c r="AAM53" s="158" t="str">
        <f t="shared" si="128"/>
        <v>OK</v>
      </c>
      <c r="AAN53" s="195" t="s">
        <v>434</v>
      </c>
      <c r="AAO53" s="157" t="s">
        <v>69</v>
      </c>
      <c r="AAP53" s="157">
        <v>176</v>
      </c>
      <c r="AAQ53" s="157">
        <v>174</v>
      </c>
      <c r="AAR53" s="157">
        <v>2</v>
      </c>
      <c r="AAS53" s="157">
        <v>0</v>
      </c>
      <c r="AAT53" s="158">
        <v>0.99</v>
      </c>
      <c r="AAU53" s="158" t="str">
        <f t="shared" si="115"/>
        <v>OK</v>
      </c>
    </row>
    <row r="54" spans="1:723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29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3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4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5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6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7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8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9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0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1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2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3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4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5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6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7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8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9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0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1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2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3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4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5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22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16"/>
        <v>0.96536796536796532</v>
      </c>
      <c r="ID54" s="4">
        <f t="shared" si="28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17"/>
        <v>0.96536796536796532</v>
      </c>
      <c r="IL54" s="4">
        <f t="shared" si="29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30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31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2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30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4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5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18"/>
        <v>0.96536796536796532</v>
      </c>
      <c r="KP54" s="4">
        <f t="shared" si="36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7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8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19"/>
        <v>0.96536796536796532</v>
      </c>
      <c r="LV54" s="4">
        <f t="shared" si="39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20"/>
        <v>0.96536796536796532</v>
      </c>
      <c r="MD54" s="158">
        <f t="shared" si="40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41"/>
        <v>0.96536796536796532</v>
      </c>
      <c r="ML54" s="158">
        <f t="shared" si="42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3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4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5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6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7"/>
        <v>0.96536796536796532</v>
      </c>
      <c r="OU54" s="158">
        <f t="shared" si="48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21"/>
        <v>0.96536796536796532</v>
      </c>
      <c r="PC54" s="158">
        <f t="shared" si="49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50"/>
        <v>0.96536796536796532</v>
      </c>
      <c r="PK54" s="158">
        <f t="shared" si="51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2"/>
        <v>0.96536796536796532</v>
      </c>
      <c r="PS54" s="158">
        <f t="shared" si="53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4"/>
        <v>0.96536796536796532</v>
      </c>
      <c r="QA54" s="158">
        <f t="shared" si="55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6"/>
        <v>0.96536796536796532</v>
      </c>
      <c r="QI54" s="158">
        <f t="shared" si="57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8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60"/>
        <v>0.96536796536796532</v>
      </c>
      <c r="QY54" s="158">
        <f t="shared" si="61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2"/>
        <v>0.96536796536796532</v>
      </c>
      <c r="RG54" s="158">
        <f t="shared" si="63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4"/>
        <v>0.96536796536796532</v>
      </c>
      <c r="RO54" s="158">
        <f t="shared" si="65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6"/>
        <v>0.96536796536796532</v>
      </c>
      <c r="RW54" s="158">
        <f t="shared" si="67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8"/>
        <v>0.96536796536796532</v>
      </c>
      <c r="SE54" s="158">
        <f t="shared" si="69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70"/>
        <v>0.96536796536796532</v>
      </c>
      <c r="SM54" s="158">
        <f t="shared" si="71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2"/>
        <v>0.96536796536796532</v>
      </c>
      <c r="SU54" s="158">
        <f t="shared" si="73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4"/>
        <v>0.96536796536796532</v>
      </c>
      <c r="TC54" s="158">
        <f t="shared" si="75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6"/>
        <v>0.96536796536796532</v>
      </c>
      <c r="TK54" s="158">
        <f t="shared" si="77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8"/>
        <v>0.96536796536796532</v>
      </c>
      <c r="TS54" s="158">
        <f t="shared" si="79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80"/>
        <v>0.96536796536796532</v>
      </c>
      <c r="UA54" s="158">
        <f t="shared" si="81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2"/>
        <v>0.96536796536796532</v>
      </c>
      <c r="UI54" s="158">
        <f t="shared" si="83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4"/>
        <v>0.96536796536796532</v>
      </c>
      <c r="UQ54" s="158">
        <f t="shared" si="85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6"/>
        <v>0.96296296296296291</v>
      </c>
      <c r="UY54" s="158">
        <f t="shared" si="87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8"/>
        <v>0.96296296296296291</v>
      </c>
      <c r="VG54" s="158">
        <f t="shared" si="89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90"/>
        <v>0.96296296296296291</v>
      </c>
      <c r="VO54" s="158">
        <f t="shared" si="91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2"/>
        <v>0.96296296296296291</v>
      </c>
      <c r="VW54" s="158">
        <f t="shared" si="93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4"/>
        <v>0.96296296296296291</v>
      </c>
      <c r="WE54" s="158">
        <f t="shared" si="95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6"/>
        <v>0.96296296296296291</v>
      </c>
      <c r="WM54" s="158">
        <f t="shared" si="97"/>
        <v>0</v>
      </c>
      <c r="WN54" s="17" t="s">
        <v>119</v>
      </c>
      <c r="WO54" s="157" t="s">
        <v>70</v>
      </c>
      <c r="WP54" s="157">
        <v>270</v>
      </c>
      <c r="WQ54" s="159">
        <v>260</v>
      </c>
      <c r="WR54" s="159">
        <v>8</v>
      </c>
      <c r="WS54" s="159">
        <v>2</v>
      </c>
      <c r="WT54" s="158">
        <f t="shared" si="98"/>
        <v>0.96296296296296291</v>
      </c>
      <c r="WU54" s="158">
        <f t="shared" si="99"/>
        <v>0</v>
      </c>
      <c r="WV54" s="157" t="s">
        <v>119</v>
      </c>
      <c r="WW54" s="157" t="s">
        <v>70</v>
      </c>
      <c r="WX54" s="157">
        <v>270</v>
      </c>
      <c r="WY54" s="157">
        <v>260</v>
      </c>
      <c r="WZ54" s="157">
        <v>8</v>
      </c>
      <c r="XA54" s="157">
        <v>2</v>
      </c>
      <c r="XB54" s="158">
        <f t="shared" si="100"/>
        <v>0.96296296296296291</v>
      </c>
      <c r="XC54" s="158" t="str">
        <f t="shared" si="101"/>
        <v>OK</v>
      </c>
      <c r="XD54" s="159" t="s">
        <v>119</v>
      </c>
      <c r="XE54" s="157" t="s">
        <v>70</v>
      </c>
      <c r="XF54" s="157">
        <v>270</v>
      </c>
      <c r="XG54" s="157">
        <v>260</v>
      </c>
      <c r="XH54" s="157">
        <v>8</v>
      </c>
      <c r="XI54" s="157">
        <v>2</v>
      </c>
      <c r="XJ54" s="158">
        <f t="shared" si="102"/>
        <v>0.96296296296296291</v>
      </c>
      <c r="XK54" s="158" t="str">
        <f t="shared" si="123"/>
        <v>OK</v>
      </c>
      <c r="XL54" s="157" t="s">
        <v>434</v>
      </c>
      <c r="XM54" s="157" t="s">
        <v>70</v>
      </c>
      <c r="XN54" s="157">
        <v>270</v>
      </c>
      <c r="XO54" s="157">
        <v>260</v>
      </c>
      <c r="XP54" s="157">
        <v>8</v>
      </c>
      <c r="XQ54" s="157">
        <v>2</v>
      </c>
      <c r="XR54" s="158">
        <f t="shared" si="103"/>
        <v>0.96296296296296291</v>
      </c>
      <c r="XS54" s="158" t="str">
        <f t="shared" si="124"/>
        <v>OK</v>
      </c>
      <c r="XU54" s="157" t="s">
        <v>70</v>
      </c>
      <c r="XV54" s="157">
        <v>270</v>
      </c>
      <c r="XW54" s="157">
        <v>260</v>
      </c>
      <c r="XX54" s="157">
        <v>8</v>
      </c>
      <c r="XY54" s="157">
        <v>2</v>
      </c>
      <c r="XZ54" s="158">
        <f t="shared" si="104"/>
        <v>0.96296296296296291</v>
      </c>
      <c r="YA54" s="158" t="str">
        <f t="shared" si="105"/>
        <v>OK</v>
      </c>
      <c r="YB54" s="196" t="s">
        <v>442</v>
      </c>
      <c r="YC54" s="157" t="s">
        <v>70</v>
      </c>
      <c r="YD54" s="157">
        <v>270</v>
      </c>
      <c r="YE54" s="157">
        <v>260</v>
      </c>
      <c r="YF54" s="157">
        <v>8</v>
      </c>
      <c r="YG54" s="157">
        <v>2</v>
      </c>
      <c r="YH54" s="158">
        <f t="shared" si="106"/>
        <v>0.96296296296296291</v>
      </c>
      <c r="YI54" s="158" t="str">
        <f t="shared" si="107"/>
        <v>OK</v>
      </c>
      <c r="YK54" s="157" t="s">
        <v>70</v>
      </c>
      <c r="YL54" s="157">
        <v>270</v>
      </c>
      <c r="YM54" s="157">
        <v>260</v>
      </c>
      <c r="YN54" s="157">
        <v>8</v>
      </c>
      <c r="YO54" s="157">
        <v>2</v>
      </c>
      <c r="YP54" s="158">
        <v>0.96</v>
      </c>
      <c r="YQ54" s="158" t="str">
        <f t="shared" si="125"/>
        <v>OK</v>
      </c>
      <c r="YR54" s="196" t="s">
        <v>442</v>
      </c>
      <c r="YS54" s="157" t="s">
        <v>70</v>
      </c>
      <c r="YT54" s="157">
        <v>270</v>
      </c>
      <c r="YU54" s="157">
        <v>260</v>
      </c>
      <c r="YV54" s="157">
        <v>8</v>
      </c>
      <c r="YW54" s="157">
        <v>2</v>
      </c>
      <c r="YX54" s="158">
        <v>0.96</v>
      </c>
      <c r="YY54" s="158" t="str">
        <f t="shared" si="109"/>
        <v>OK</v>
      </c>
      <c r="ZA54" s="157" t="s">
        <v>70</v>
      </c>
      <c r="ZB54" s="157">
        <v>270</v>
      </c>
      <c r="ZC54" s="157">
        <v>260</v>
      </c>
      <c r="ZD54" s="157">
        <v>8</v>
      </c>
      <c r="ZE54" s="157">
        <v>2</v>
      </c>
      <c r="ZF54" s="158">
        <v>0.96</v>
      </c>
      <c r="ZG54" s="158" t="str">
        <f t="shared" si="126"/>
        <v>OK</v>
      </c>
      <c r="ZH54" s="196" t="s">
        <v>442</v>
      </c>
      <c r="ZI54" s="157" t="s">
        <v>70</v>
      </c>
      <c r="ZJ54" s="157">
        <v>270</v>
      </c>
      <c r="ZK54" s="157">
        <v>260</v>
      </c>
      <c r="ZL54" s="157">
        <v>8</v>
      </c>
      <c r="ZM54" s="157">
        <v>2</v>
      </c>
      <c r="ZN54" s="158">
        <v>0.96</v>
      </c>
      <c r="ZO54" s="158" t="str">
        <f t="shared" si="111"/>
        <v>OK</v>
      </c>
      <c r="ZQ54" s="157" t="s">
        <v>70</v>
      </c>
      <c r="ZR54" s="157">
        <v>270</v>
      </c>
      <c r="ZS54" s="157">
        <v>260</v>
      </c>
      <c r="ZT54" s="157">
        <v>8</v>
      </c>
      <c r="ZU54" s="157">
        <v>2</v>
      </c>
      <c r="ZV54" s="158">
        <v>0.96</v>
      </c>
      <c r="ZW54" s="158" t="str">
        <f t="shared" si="127"/>
        <v>OK</v>
      </c>
      <c r="ZX54" s="196" t="s">
        <v>442</v>
      </c>
      <c r="ZY54" s="157" t="s">
        <v>70</v>
      </c>
      <c r="ZZ54" s="157">
        <v>270</v>
      </c>
      <c r="AAA54" s="157">
        <v>260</v>
      </c>
      <c r="AAB54" s="157">
        <v>8</v>
      </c>
      <c r="AAC54" s="157">
        <v>2</v>
      </c>
      <c r="AAD54" s="158">
        <v>0.96</v>
      </c>
      <c r="AAE54" s="158" t="str">
        <f t="shared" si="113"/>
        <v>OK</v>
      </c>
      <c r="AAG54" s="157" t="s">
        <v>70</v>
      </c>
      <c r="AAH54" s="157">
        <v>270</v>
      </c>
      <c r="AAI54" s="157">
        <v>260</v>
      </c>
      <c r="AAJ54" s="157">
        <v>8</v>
      </c>
      <c r="AAK54" s="157">
        <v>2</v>
      </c>
      <c r="AAL54" s="158">
        <v>0.96</v>
      </c>
      <c r="AAM54" s="158" t="str">
        <f t="shared" si="128"/>
        <v>OK</v>
      </c>
      <c r="AAN54" s="196" t="s">
        <v>442</v>
      </c>
      <c r="AAO54" s="157" t="s">
        <v>70</v>
      </c>
      <c r="AAP54" s="157">
        <v>270</v>
      </c>
      <c r="AAQ54" s="157">
        <v>260</v>
      </c>
      <c r="AAR54" s="157">
        <v>8</v>
      </c>
      <c r="AAS54" s="157">
        <v>2</v>
      </c>
      <c r="AAT54" s="158">
        <v>0.96</v>
      </c>
      <c r="AAU54" s="158" t="str">
        <f t="shared" si="115"/>
        <v>OK</v>
      </c>
    </row>
    <row r="55" spans="1:723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29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3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4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5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6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7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8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9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10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11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2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3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4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5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6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7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8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9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20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21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2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3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4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5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22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6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7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16"/>
        <v>0.96354166666666663</v>
      </c>
      <c r="ID55" s="4">
        <f t="shared" si="28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9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30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31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2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30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4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5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6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7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8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9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20"/>
        <v>0.96354166666666663</v>
      </c>
      <c r="MD55" s="158">
        <f t="shared" si="40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41"/>
        <v>0.97916666666666663</v>
      </c>
      <c r="ML55" s="158">
        <f t="shared" si="42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3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4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5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6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8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21"/>
        <v>0.96354166666666663</v>
      </c>
      <c r="PC55" s="158">
        <f t="shared" si="49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50"/>
        <v>0.96354166666666663</v>
      </c>
      <c r="PK55" s="158">
        <f t="shared" si="51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2"/>
        <v>0.96354166666666663</v>
      </c>
      <c r="PS55" s="158">
        <f t="shared" si="53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4"/>
        <v>0.96354166666666663</v>
      </c>
      <c r="QA55" s="158">
        <f t="shared" si="55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6"/>
        <v>0.96354166666666663</v>
      </c>
      <c r="QI55" s="158">
        <f t="shared" si="57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8"/>
        <v>0.96354166666666663</v>
      </c>
      <c r="QQ55" s="158">
        <f t="shared" si="59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60"/>
        <v>0.96354166666666663</v>
      </c>
      <c r="QY55" s="158">
        <f t="shared" si="61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2"/>
        <v>0.96354166666666663</v>
      </c>
      <c r="RG55" s="158">
        <f t="shared" si="63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4"/>
        <v>0.96354166666666663</v>
      </c>
      <c r="RO55" s="158">
        <f t="shared" si="65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6"/>
        <v>0.96354166666666663</v>
      </c>
      <c r="RW55" s="158">
        <f t="shared" si="67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8"/>
        <v>0.96354166666666663</v>
      </c>
      <c r="SE55" s="158">
        <f t="shared" si="69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70"/>
        <v>0.96354166666666663</v>
      </c>
      <c r="SM55" s="158">
        <f t="shared" si="71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2"/>
        <v>0.96354166666666663</v>
      </c>
      <c r="SU55" s="158">
        <f t="shared" si="73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4"/>
        <v>0.96354166666666663</v>
      </c>
      <c r="TC55" s="158">
        <f t="shared" si="75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6"/>
        <v>0.96354166666666663</v>
      </c>
      <c r="TK55" s="158">
        <f t="shared" si="77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8"/>
        <v>0.96354166666666663</v>
      </c>
      <c r="TS55" s="158">
        <f t="shared" si="79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80"/>
        <v>0.96354166666666663</v>
      </c>
      <c r="UA55" s="158">
        <f t="shared" si="81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2"/>
        <v>0.96354166666666663</v>
      </c>
      <c r="UI55" s="158">
        <f t="shared" si="83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4"/>
        <v>0.96354166666666663</v>
      </c>
      <c r="UQ55" s="158">
        <f t="shared" si="85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6"/>
        <v>0.96391752577319589</v>
      </c>
      <c r="UY55" s="158">
        <f t="shared" si="87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8"/>
        <v>0.96391752577319589</v>
      </c>
      <c r="VG55" s="158">
        <f t="shared" si="89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90"/>
        <v>0.96391752577319589</v>
      </c>
      <c r="VO55" s="158">
        <f t="shared" si="91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2"/>
        <v>0.96391752577319589</v>
      </c>
      <c r="VW55" s="158">
        <f t="shared" si="93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4"/>
        <v>0.96391752577319589</v>
      </c>
      <c r="WE55" s="158">
        <f t="shared" si="95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6"/>
        <v>0.96391752577319589</v>
      </c>
      <c r="WM55" s="158">
        <f t="shared" si="97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8"/>
        <v>0.96391752577319589</v>
      </c>
      <c r="WU55" s="158">
        <f t="shared" si="99"/>
        <v>0</v>
      </c>
      <c r="WW55" s="161" t="s">
        <v>71</v>
      </c>
      <c r="WX55" s="157">
        <v>194</v>
      </c>
      <c r="WY55" s="159">
        <v>183</v>
      </c>
      <c r="WZ55" s="157">
        <v>11</v>
      </c>
      <c r="XA55" s="159">
        <v>0</v>
      </c>
      <c r="XB55" s="158">
        <f t="shared" si="100"/>
        <v>0.94329896907216493</v>
      </c>
      <c r="XC55" s="158" t="str">
        <f t="shared" si="101"/>
        <v>Fail:-0.020618556701031</v>
      </c>
      <c r="XD55" s="157" t="s">
        <v>432</v>
      </c>
      <c r="XE55" s="161" t="s">
        <v>71</v>
      </c>
      <c r="XF55" s="157">
        <f>196-2</f>
        <v>194</v>
      </c>
      <c r="XG55" s="159">
        <v>183</v>
      </c>
      <c r="XH55" s="157">
        <v>11</v>
      </c>
      <c r="XI55" s="159">
        <v>0</v>
      </c>
      <c r="XJ55" s="158">
        <f t="shared" si="102"/>
        <v>0.94329896907216493</v>
      </c>
      <c r="XK55" s="158" t="str">
        <f t="shared" si="123"/>
        <v>OK</v>
      </c>
      <c r="XL55" s="157" t="s">
        <v>434</v>
      </c>
      <c r="XM55" s="161" t="s">
        <v>71</v>
      </c>
      <c r="XN55" s="157">
        <f>196</f>
        <v>196</v>
      </c>
      <c r="XO55" s="159">
        <f>183+2</f>
        <v>185</v>
      </c>
      <c r="XP55" s="157">
        <v>11</v>
      </c>
      <c r="XQ55" s="159">
        <v>0</v>
      </c>
      <c r="XR55" s="158">
        <f t="shared" si="103"/>
        <v>0.94387755102040816</v>
      </c>
      <c r="XS55" s="158" t="str">
        <f t="shared" si="124"/>
        <v>Fail:0%</v>
      </c>
      <c r="XU55" s="161" t="s">
        <v>71</v>
      </c>
      <c r="XV55" s="157">
        <v>194</v>
      </c>
      <c r="XW55" s="159">
        <v>184</v>
      </c>
      <c r="XX55" s="157">
        <v>10</v>
      </c>
      <c r="XY55" s="159">
        <v>0</v>
      </c>
      <c r="XZ55" s="158">
        <f t="shared" si="104"/>
        <v>0.94845360824742264</v>
      </c>
      <c r="YA55" s="158" t="str">
        <f t="shared" si="105"/>
        <v>Fail:1%</v>
      </c>
      <c r="YB55" s="196" t="s">
        <v>434</v>
      </c>
      <c r="YC55" s="161" t="s">
        <v>71</v>
      </c>
      <c r="YD55" s="157">
        <v>196</v>
      </c>
      <c r="YE55" s="159">
        <v>186</v>
      </c>
      <c r="YF55" s="157">
        <v>10</v>
      </c>
      <c r="YG55" s="159">
        <v>0</v>
      </c>
      <c r="YH55" s="158">
        <f t="shared" si="106"/>
        <v>0.94897959183673475</v>
      </c>
      <c r="YI55" s="158" t="str">
        <f t="shared" si="107"/>
        <v>Fail:1%</v>
      </c>
      <c r="YK55" s="161" t="s">
        <v>71</v>
      </c>
      <c r="YL55" s="157">
        <v>194</v>
      </c>
      <c r="YM55" s="159">
        <v>184</v>
      </c>
      <c r="YN55" s="157">
        <v>10</v>
      </c>
      <c r="YO55" s="159">
        <v>0</v>
      </c>
      <c r="YP55" s="158">
        <v>0.95</v>
      </c>
      <c r="YQ55" s="158" t="str">
        <f t="shared" si="125"/>
        <v>OK</v>
      </c>
      <c r="YR55" s="196" t="s">
        <v>434</v>
      </c>
      <c r="YS55" s="161" t="s">
        <v>71</v>
      </c>
      <c r="YT55" s="157">
        <v>196</v>
      </c>
      <c r="YU55" s="159">
        <v>186</v>
      </c>
      <c r="YV55" s="157">
        <v>10</v>
      </c>
      <c r="YW55" s="159">
        <v>0</v>
      </c>
      <c r="YX55" s="158">
        <v>0.95</v>
      </c>
      <c r="YY55" s="158" t="str">
        <f t="shared" si="109"/>
        <v>OK</v>
      </c>
      <c r="ZA55" s="161" t="s">
        <v>71</v>
      </c>
      <c r="ZB55" s="157">
        <v>194</v>
      </c>
      <c r="ZC55" s="159">
        <v>184</v>
      </c>
      <c r="ZD55" s="157">
        <v>10</v>
      </c>
      <c r="ZE55" s="159">
        <v>0</v>
      </c>
      <c r="ZF55" s="158">
        <v>0.95</v>
      </c>
      <c r="ZG55" s="158" t="str">
        <f t="shared" si="126"/>
        <v>OK</v>
      </c>
      <c r="ZH55" s="196" t="s">
        <v>434</v>
      </c>
      <c r="ZI55" s="161" t="s">
        <v>71</v>
      </c>
      <c r="ZJ55" s="157">
        <v>196</v>
      </c>
      <c r="ZK55" s="159">
        <v>186</v>
      </c>
      <c r="ZL55" s="157">
        <v>10</v>
      </c>
      <c r="ZM55" s="159">
        <v>0</v>
      </c>
      <c r="ZN55" s="158">
        <v>0.95</v>
      </c>
      <c r="ZO55" s="158" t="str">
        <f t="shared" si="111"/>
        <v>OK</v>
      </c>
      <c r="ZQ55" s="161" t="s">
        <v>71</v>
      </c>
      <c r="ZR55" s="157">
        <v>194</v>
      </c>
      <c r="ZS55" s="159">
        <v>184</v>
      </c>
      <c r="ZT55" s="157">
        <v>10</v>
      </c>
      <c r="ZU55" s="159">
        <v>0</v>
      </c>
      <c r="ZV55" s="158">
        <v>0.95</v>
      </c>
      <c r="ZW55" s="158" t="str">
        <f t="shared" si="127"/>
        <v>OK</v>
      </c>
      <c r="ZX55" s="196" t="s">
        <v>434</v>
      </c>
      <c r="ZY55" s="161" t="s">
        <v>71</v>
      </c>
      <c r="ZZ55" s="157">
        <v>196</v>
      </c>
      <c r="AAA55" s="159">
        <v>184</v>
      </c>
      <c r="AAB55" s="157">
        <v>10</v>
      </c>
      <c r="AAC55" s="159">
        <v>2</v>
      </c>
      <c r="AAD55" s="158">
        <v>0.94</v>
      </c>
      <c r="AAE55" s="158" t="str">
        <f t="shared" si="113"/>
        <v>Fail:-1%</v>
      </c>
      <c r="AAG55" s="161" t="s">
        <v>71</v>
      </c>
      <c r="AAH55" s="157">
        <v>194</v>
      </c>
      <c r="AAI55" s="159">
        <v>184</v>
      </c>
      <c r="AAJ55" s="157">
        <v>10</v>
      </c>
      <c r="AAK55" s="159">
        <v>0</v>
      </c>
      <c r="AAL55" s="158">
        <v>0.95</v>
      </c>
      <c r="AAM55" s="158" t="str">
        <f t="shared" si="128"/>
        <v>OK</v>
      </c>
      <c r="AAN55" s="196" t="s">
        <v>434</v>
      </c>
      <c r="AAO55" s="161" t="s">
        <v>71</v>
      </c>
      <c r="AAP55" s="157">
        <v>196</v>
      </c>
      <c r="AAQ55" s="159">
        <v>184</v>
      </c>
      <c r="AAR55" s="157">
        <v>10</v>
      </c>
      <c r="AAS55" s="159">
        <v>2</v>
      </c>
      <c r="AAT55" s="158">
        <v>0.94</v>
      </c>
      <c r="AAU55" s="158" t="str">
        <f t="shared" si="115"/>
        <v>OK</v>
      </c>
    </row>
    <row r="56" spans="1:723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29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3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4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5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6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7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8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9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0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1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2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3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4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5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6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7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8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9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0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1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2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3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4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5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22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16"/>
        <v>0.63529411764705879</v>
      </c>
      <c r="ID56" s="4">
        <f t="shared" si="28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17"/>
        <v>0.63529411764705879</v>
      </c>
      <c r="IL56" s="4">
        <f t="shared" si="29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30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31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2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30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4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18"/>
        <v>0.63529411764705879</v>
      </c>
      <c r="KP56" s="4">
        <f t="shared" si="36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7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8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19"/>
        <v>0.63529411764705879</v>
      </c>
      <c r="LV56" s="4">
        <f t="shared" si="39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20"/>
        <v>0.63529411764705879</v>
      </c>
      <c r="MD56" s="158">
        <f t="shared" si="40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41"/>
        <v>0.63529411764705879</v>
      </c>
      <c r="ML56" s="158">
        <f t="shared" si="42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3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4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5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6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7"/>
        <v>0.63529411764705879</v>
      </c>
      <c r="OU56" s="158">
        <f t="shared" si="48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21"/>
        <v>0.63529411764705879</v>
      </c>
      <c r="PC56" s="158">
        <f t="shared" si="49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50"/>
        <v>0.63529411764705879</v>
      </c>
      <c r="PK56" s="158">
        <f t="shared" si="51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2"/>
        <v>0.63529411764705879</v>
      </c>
      <c r="PS56" s="158">
        <f t="shared" si="53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4"/>
        <v>0.63529411764705879</v>
      </c>
      <c r="QA56" s="158">
        <f t="shared" si="55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6"/>
        <v>0.63529411764705879</v>
      </c>
      <c r="QI56" s="158">
        <f t="shared" si="57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8"/>
        <v>0.63529411764705879</v>
      </c>
      <c r="QQ56" s="158">
        <f t="shared" si="59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60"/>
        <v>0.63529411764705879</v>
      </c>
      <c r="QY56" s="158">
        <f t="shared" si="61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2"/>
        <v>0.63529411764705879</v>
      </c>
      <c r="RG56" s="158">
        <f t="shared" si="63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4"/>
        <v>0.63529411764705879</v>
      </c>
      <c r="RO56" s="158">
        <f t="shared" si="65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6"/>
        <v>0.63529411764705879</v>
      </c>
      <c r="RW56" s="158">
        <f t="shared" si="67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8"/>
        <v>0.63529411764705879</v>
      </c>
      <c r="SE56" s="158">
        <f t="shared" si="69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70"/>
        <v>0.63529411764705879</v>
      </c>
      <c r="SM56" s="158">
        <f t="shared" si="71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2"/>
        <v>0.63529411764705879</v>
      </c>
      <c r="SU56" s="158">
        <f t="shared" si="73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4"/>
        <v>0.63529411764705879</v>
      </c>
      <c r="TC56" s="158">
        <f t="shared" si="75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6"/>
        <v>0.63529411764705879</v>
      </c>
      <c r="TK56" s="158">
        <f t="shared" si="77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8"/>
        <v>0.63529411764705879</v>
      </c>
      <c r="TS56" s="158">
        <f t="shared" si="79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80"/>
        <v>0.63529411764705879</v>
      </c>
      <c r="UA56" s="158">
        <f t="shared" si="81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2"/>
        <v>0.63529411764705879</v>
      </c>
      <c r="UI56" s="158">
        <f t="shared" si="83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4"/>
        <v>0.63529411764705879</v>
      </c>
      <c r="UQ56" s="158">
        <f t="shared" si="85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6"/>
        <v>0.63529411764705879</v>
      </c>
      <c r="UY56" s="158">
        <f t="shared" si="87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8"/>
        <v>0.63529411764705879</v>
      </c>
      <c r="VG56" s="158">
        <f t="shared" si="89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90"/>
        <v>0.63529411764705879</v>
      </c>
      <c r="VO56" s="158">
        <f t="shared" si="91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2"/>
        <v>0.63529411764705879</v>
      </c>
      <c r="VW56" s="158">
        <f t="shared" si="93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4"/>
        <v>0.63529411764705879</v>
      </c>
      <c r="WE56" s="158">
        <f t="shared" si="95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6"/>
        <v>0.63529411764705879</v>
      </c>
      <c r="WM56" s="158">
        <f t="shared" si="97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8"/>
        <v>0.62352941176470589</v>
      </c>
      <c r="WU56" s="158">
        <f t="shared" si="99"/>
        <v>-1.1764705882352899E-2</v>
      </c>
      <c r="WV56" s="157" t="s">
        <v>119</v>
      </c>
      <c r="WW56" s="157" t="s">
        <v>72</v>
      </c>
      <c r="WX56" s="157">
        <v>85</v>
      </c>
      <c r="WY56" s="157">
        <v>54</v>
      </c>
      <c r="WZ56" s="157">
        <v>2</v>
      </c>
      <c r="XA56" s="157">
        <v>29</v>
      </c>
      <c r="XB56" s="158">
        <f t="shared" si="100"/>
        <v>0.63529411764705879</v>
      </c>
      <c r="XC56" s="158" t="str">
        <f t="shared" si="101"/>
        <v>Fail:0.0117647058823529</v>
      </c>
      <c r="XE56" s="157" t="s">
        <v>72</v>
      </c>
      <c r="XF56" s="157">
        <v>85</v>
      </c>
      <c r="XG56" s="157">
        <v>54</v>
      </c>
      <c r="XH56" s="157">
        <v>2</v>
      </c>
      <c r="XI56" s="157">
        <v>29</v>
      </c>
      <c r="XJ56" s="158">
        <f t="shared" si="102"/>
        <v>0.63529411764705879</v>
      </c>
      <c r="XK56" s="158" t="str">
        <f t="shared" si="123"/>
        <v>OK</v>
      </c>
      <c r="XM56" s="157" t="s">
        <v>72</v>
      </c>
      <c r="XN56" s="157">
        <v>85</v>
      </c>
      <c r="XO56" s="157">
        <v>54</v>
      </c>
      <c r="XP56" s="157">
        <v>2</v>
      </c>
      <c r="XQ56" s="157">
        <v>29</v>
      </c>
      <c r="XR56" s="158">
        <f t="shared" si="103"/>
        <v>0.63529411764705879</v>
      </c>
      <c r="XS56" s="158" t="str">
        <f t="shared" si="124"/>
        <v>OK</v>
      </c>
      <c r="XU56" s="157" t="s">
        <v>72</v>
      </c>
      <c r="XV56" s="157">
        <v>85</v>
      </c>
      <c r="XW56" s="157">
        <v>54</v>
      </c>
      <c r="XX56" s="157">
        <v>2</v>
      </c>
      <c r="XY56" s="157">
        <v>29</v>
      </c>
      <c r="XZ56" s="158">
        <f t="shared" si="104"/>
        <v>0.63529411764705879</v>
      </c>
      <c r="YA56" s="158" t="str">
        <f t="shared" si="105"/>
        <v>OK</v>
      </c>
      <c r="YC56" s="157" t="s">
        <v>72</v>
      </c>
      <c r="YD56" s="157">
        <v>85</v>
      </c>
      <c r="YE56" s="157">
        <v>54</v>
      </c>
      <c r="YF56" s="157">
        <v>2</v>
      </c>
      <c r="YG56" s="157">
        <v>29</v>
      </c>
      <c r="YH56" s="158">
        <f t="shared" si="106"/>
        <v>0.63529411764705879</v>
      </c>
      <c r="YI56" s="158" t="str">
        <f t="shared" si="107"/>
        <v>OK</v>
      </c>
      <c r="YK56" s="157" t="s">
        <v>72</v>
      </c>
      <c r="YL56" s="157">
        <v>85</v>
      </c>
      <c r="YM56" s="157">
        <v>54</v>
      </c>
      <c r="YN56" s="157">
        <v>2</v>
      </c>
      <c r="YO56" s="157">
        <v>29</v>
      </c>
      <c r="YP56" s="158">
        <v>0.64</v>
      </c>
      <c r="YQ56" s="158" t="str">
        <f t="shared" si="125"/>
        <v>OK</v>
      </c>
      <c r="YS56" s="157" t="s">
        <v>72</v>
      </c>
      <c r="YT56" s="157">
        <v>85</v>
      </c>
      <c r="YU56" s="157">
        <v>54</v>
      </c>
      <c r="YV56" s="157">
        <v>2</v>
      </c>
      <c r="YW56" s="157">
        <v>29</v>
      </c>
      <c r="YX56" s="158">
        <v>0.64</v>
      </c>
      <c r="YY56" s="158" t="str">
        <f t="shared" si="109"/>
        <v>OK</v>
      </c>
      <c r="ZA56" s="157" t="s">
        <v>72</v>
      </c>
      <c r="ZB56" s="157">
        <v>85</v>
      </c>
      <c r="ZC56" s="157">
        <v>54</v>
      </c>
      <c r="ZD56" s="157">
        <v>2</v>
      </c>
      <c r="ZE56" s="157">
        <v>29</v>
      </c>
      <c r="ZF56" s="158">
        <v>0.64</v>
      </c>
      <c r="ZG56" s="158" t="str">
        <f t="shared" si="126"/>
        <v>OK</v>
      </c>
      <c r="ZI56" s="157" t="s">
        <v>72</v>
      </c>
      <c r="ZJ56" s="157">
        <v>85</v>
      </c>
      <c r="ZK56" s="157">
        <v>54</v>
      </c>
      <c r="ZL56" s="157">
        <v>2</v>
      </c>
      <c r="ZM56" s="157">
        <v>29</v>
      </c>
      <c r="ZN56" s="158">
        <v>0.64</v>
      </c>
      <c r="ZO56" s="158" t="str">
        <f t="shared" si="111"/>
        <v>OK</v>
      </c>
      <c r="ZQ56" s="157" t="s">
        <v>72</v>
      </c>
      <c r="ZR56" s="157">
        <v>85</v>
      </c>
      <c r="ZS56" s="157">
        <v>54</v>
      </c>
      <c r="ZT56" s="157">
        <v>2</v>
      </c>
      <c r="ZU56" s="157">
        <v>29</v>
      </c>
      <c r="ZV56" s="158">
        <v>0.64</v>
      </c>
      <c r="ZW56" s="158" t="str">
        <f t="shared" si="127"/>
        <v>OK</v>
      </c>
      <c r="ZY56" s="157" t="s">
        <v>72</v>
      </c>
      <c r="ZZ56" s="157">
        <v>85</v>
      </c>
      <c r="AAA56" s="157">
        <v>54</v>
      </c>
      <c r="AAB56" s="157">
        <v>2</v>
      </c>
      <c r="AAC56" s="157">
        <v>29</v>
      </c>
      <c r="AAD56" s="158">
        <v>0.64</v>
      </c>
      <c r="AAE56" s="158" t="str">
        <f t="shared" si="113"/>
        <v>OK</v>
      </c>
      <c r="AAG56" s="157" t="s">
        <v>72</v>
      </c>
      <c r="AAH56" s="157">
        <v>85</v>
      </c>
      <c r="AAI56" s="157">
        <v>54</v>
      </c>
      <c r="AAJ56" s="157">
        <v>2</v>
      </c>
      <c r="AAK56" s="157">
        <v>29</v>
      </c>
      <c r="AAL56" s="158">
        <v>0.64</v>
      </c>
      <c r="AAM56" s="158" t="str">
        <f t="shared" si="128"/>
        <v>OK</v>
      </c>
      <c r="AAO56" s="157" t="s">
        <v>72</v>
      </c>
      <c r="AAP56" s="157">
        <v>85</v>
      </c>
      <c r="AAQ56" s="157">
        <v>54</v>
      </c>
      <c r="AAR56" s="157">
        <v>2</v>
      </c>
      <c r="AAS56" s="157">
        <v>29</v>
      </c>
      <c r="AAT56" s="158">
        <v>0.64</v>
      </c>
      <c r="AAU56" s="158" t="str">
        <f t="shared" si="115"/>
        <v>OK</v>
      </c>
    </row>
    <row r="57" spans="1:723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29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3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4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5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6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7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8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9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0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1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2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3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4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5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6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7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8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9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20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21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2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3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4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5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22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6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7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16"/>
        <v>0.92882562277580072</v>
      </c>
      <c r="ID57" s="4">
        <f t="shared" si="28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17"/>
        <v>0.92882562277580072</v>
      </c>
      <c r="IL57" s="4">
        <f t="shared" si="29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30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31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2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30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4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31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18"/>
        <v>0.90378006872852235</v>
      </c>
      <c r="KP57" s="4">
        <f t="shared" si="36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7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8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19"/>
        <v>0.90378006872852235</v>
      </c>
      <c r="LV57" s="4">
        <f t="shared" si="39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20"/>
        <v>0.90378006872852235</v>
      </c>
      <c r="MD57" s="158">
        <f t="shared" si="40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41"/>
        <v>0.90378006872852235</v>
      </c>
      <c r="ML57" s="158">
        <f t="shared" si="42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3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4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5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6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7"/>
        <v>0.90034364261168387</v>
      </c>
      <c r="OU57" s="158">
        <f t="shared" si="48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21"/>
        <v>0.90378006872852235</v>
      </c>
      <c r="PC57" s="158">
        <f t="shared" si="49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50"/>
        <v>0.90378006872852235</v>
      </c>
      <c r="PK57" s="158">
        <f t="shared" si="51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2"/>
        <v>0.90378006872852235</v>
      </c>
      <c r="PS57" s="158">
        <f t="shared" si="53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4"/>
        <v>0.90378006872852235</v>
      </c>
      <c r="QA57" s="158">
        <f t="shared" si="55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6"/>
        <v>0.90378006872852235</v>
      </c>
      <c r="QI57" s="158">
        <f t="shared" si="57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8"/>
        <v>0.90378006872852235</v>
      </c>
      <c r="QQ57" s="158">
        <f t="shared" si="59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60"/>
        <v>0.90378006872852235</v>
      </c>
      <c r="QY57" s="158">
        <f t="shared" si="61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2"/>
        <v>0.90378006872852235</v>
      </c>
      <c r="RG57" s="158">
        <f t="shared" si="63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4"/>
        <v>0.90034364261168387</v>
      </c>
      <c r="RO57" s="158">
        <f t="shared" si="65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6"/>
        <v>0.90378006872852235</v>
      </c>
      <c r="RW57" s="158">
        <f t="shared" si="67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8"/>
        <v>0.90378006872852235</v>
      </c>
      <c r="SE57" s="158">
        <f t="shared" si="69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70"/>
        <v>0.90378006872852235</v>
      </c>
      <c r="SM57" s="158">
        <f t="shared" si="71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2"/>
        <v>0.90378006872852235</v>
      </c>
      <c r="SU57" s="158">
        <f t="shared" si="73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4"/>
        <v>0.90378006872852235</v>
      </c>
      <c r="TC57" s="158">
        <f t="shared" si="75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6"/>
        <v>0.90378006872852235</v>
      </c>
      <c r="TK57" s="158">
        <f t="shared" si="77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8"/>
        <v>0.90378006872852235</v>
      </c>
      <c r="TS57" s="158">
        <f t="shared" si="79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80"/>
        <v>0.90378006872852235</v>
      </c>
      <c r="UA57" s="158">
        <f t="shared" si="81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2"/>
        <v>0.90378006872852235</v>
      </c>
      <c r="UI57" s="158">
        <f t="shared" si="83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4"/>
        <v>0.90378006872852235</v>
      </c>
      <c r="UQ57" s="158">
        <f t="shared" si="85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6"/>
        <v>0.90378006872852235</v>
      </c>
      <c r="UY57" s="158">
        <f t="shared" si="87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8"/>
        <v>0.90378006872852235</v>
      </c>
      <c r="VG57" s="158">
        <f t="shared" si="89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90"/>
        <v>0.90378006872852235</v>
      </c>
      <c r="VO57" s="158">
        <f t="shared" si="91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2"/>
        <v>0.90378006872852235</v>
      </c>
      <c r="VW57" s="158">
        <f t="shared" si="93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4"/>
        <v>0.90378006872852235</v>
      </c>
      <c r="WE57" s="158">
        <f t="shared" si="95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6"/>
        <v>0.90378006872852235</v>
      </c>
      <c r="WM57" s="158">
        <f t="shared" si="97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8"/>
        <v>0.90378006872852235</v>
      </c>
      <c r="WU57" s="158">
        <f t="shared" si="99"/>
        <v>0</v>
      </c>
      <c r="WW57" s="157" t="s">
        <v>73</v>
      </c>
      <c r="WX57" s="157">
        <v>291</v>
      </c>
      <c r="WY57" s="157">
        <v>263</v>
      </c>
      <c r="WZ57" s="157">
        <v>26</v>
      </c>
      <c r="XA57" s="157">
        <v>2</v>
      </c>
      <c r="XB57" s="158">
        <f t="shared" si="100"/>
        <v>0.90378006872852235</v>
      </c>
      <c r="XC57" s="158" t="str">
        <f t="shared" si="101"/>
        <v>OK</v>
      </c>
      <c r="XE57" s="157" t="s">
        <v>73</v>
      </c>
      <c r="XF57" s="157">
        <v>291</v>
      </c>
      <c r="XG57" s="157">
        <v>263</v>
      </c>
      <c r="XH57" s="157">
        <v>26</v>
      </c>
      <c r="XI57" s="157">
        <v>2</v>
      </c>
      <c r="XJ57" s="158">
        <f t="shared" si="102"/>
        <v>0.90378006872852235</v>
      </c>
      <c r="XK57" s="158" t="str">
        <f t="shared" si="123"/>
        <v>OK</v>
      </c>
      <c r="XM57" s="157" t="s">
        <v>73</v>
      </c>
      <c r="XN57" s="157">
        <v>291</v>
      </c>
      <c r="XO57" s="157">
        <v>263</v>
      </c>
      <c r="XP57" s="157">
        <v>26</v>
      </c>
      <c r="XQ57" s="157">
        <v>2</v>
      </c>
      <c r="XR57" s="158">
        <f t="shared" si="103"/>
        <v>0.90378006872852235</v>
      </c>
      <c r="XS57" s="158" t="str">
        <f t="shared" si="124"/>
        <v>OK</v>
      </c>
      <c r="XU57" s="157" t="s">
        <v>73</v>
      </c>
      <c r="XV57" s="157">
        <v>291</v>
      </c>
      <c r="XW57" s="157">
        <v>263</v>
      </c>
      <c r="XX57" s="157">
        <v>26</v>
      </c>
      <c r="XY57" s="157">
        <v>2</v>
      </c>
      <c r="XZ57" s="158">
        <f t="shared" si="104"/>
        <v>0.90378006872852235</v>
      </c>
      <c r="YA57" s="158" t="str">
        <f t="shared" si="105"/>
        <v>OK</v>
      </c>
      <c r="YC57" s="157" t="s">
        <v>73</v>
      </c>
      <c r="YD57" s="157">
        <v>291</v>
      </c>
      <c r="YE57" s="157">
        <v>263</v>
      </c>
      <c r="YF57" s="157">
        <v>26</v>
      </c>
      <c r="YG57" s="157">
        <v>2</v>
      </c>
      <c r="YH57" s="158">
        <f t="shared" si="106"/>
        <v>0.90378006872852235</v>
      </c>
      <c r="YI57" s="158" t="str">
        <f t="shared" si="107"/>
        <v>OK</v>
      </c>
      <c r="YK57" s="157" t="s">
        <v>73</v>
      </c>
      <c r="YL57" s="157">
        <v>291</v>
      </c>
      <c r="YM57" s="157">
        <v>263</v>
      </c>
      <c r="YN57" s="157">
        <v>26</v>
      </c>
      <c r="YO57" s="157">
        <v>2</v>
      </c>
      <c r="YP57" s="158">
        <v>0.9</v>
      </c>
      <c r="YQ57" s="158" t="str">
        <f t="shared" si="125"/>
        <v>OK</v>
      </c>
      <c r="YS57" s="157" t="s">
        <v>73</v>
      </c>
      <c r="YT57" s="157">
        <v>291</v>
      </c>
      <c r="YU57" s="157">
        <v>263</v>
      </c>
      <c r="YV57" s="157">
        <v>26</v>
      </c>
      <c r="YW57" s="157">
        <v>2</v>
      </c>
      <c r="YX57" s="158">
        <v>0.9</v>
      </c>
      <c r="YY57" s="158" t="str">
        <f t="shared" si="109"/>
        <v>OK</v>
      </c>
      <c r="ZA57" s="157" t="s">
        <v>73</v>
      </c>
      <c r="ZB57" s="157">
        <v>291</v>
      </c>
      <c r="ZC57" s="157">
        <v>263</v>
      </c>
      <c r="ZD57" s="157">
        <v>26</v>
      </c>
      <c r="ZE57" s="157">
        <v>2</v>
      </c>
      <c r="ZF57" s="158">
        <v>0.9</v>
      </c>
      <c r="ZG57" s="158" t="str">
        <f t="shared" si="126"/>
        <v>OK</v>
      </c>
      <c r="ZI57" s="157" t="s">
        <v>73</v>
      </c>
      <c r="ZJ57" s="157">
        <v>291</v>
      </c>
      <c r="ZK57" s="157">
        <v>263</v>
      </c>
      <c r="ZL57" s="157">
        <v>26</v>
      </c>
      <c r="ZM57" s="157">
        <v>2</v>
      </c>
      <c r="ZN57" s="158">
        <v>0.9</v>
      </c>
      <c r="ZO57" s="158" t="str">
        <f t="shared" si="111"/>
        <v>OK</v>
      </c>
      <c r="ZQ57" s="157" t="s">
        <v>73</v>
      </c>
      <c r="ZR57" s="157">
        <v>291</v>
      </c>
      <c r="ZS57" s="157">
        <v>263</v>
      </c>
      <c r="ZT57" s="157">
        <v>26</v>
      </c>
      <c r="ZU57" s="157">
        <v>2</v>
      </c>
      <c r="ZV57" s="158">
        <v>0.9</v>
      </c>
      <c r="ZW57" s="158" t="str">
        <f t="shared" si="127"/>
        <v>OK</v>
      </c>
      <c r="ZY57" s="157" t="s">
        <v>73</v>
      </c>
      <c r="ZZ57" s="157">
        <v>291</v>
      </c>
      <c r="AAA57" s="157">
        <v>263</v>
      </c>
      <c r="AAB57" s="157">
        <v>26</v>
      </c>
      <c r="AAC57" s="157">
        <v>2</v>
      </c>
      <c r="AAD57" s="158">
        <v>0.9</v>
      </c>
      <c r="AAE57" s="158" t="str">
        <f t="shared" si="113"/>
        <v>OK</v>
      </c>
      <c r="AAG57" s="157" t="s">
        <v>73</v>
      </c>
      <c r="AAH57" s="157">
        <v>291</v>
      </c>
      <c r="AAI57" s="157">
        <v>263</v>
      </c>
      <c r="AAJ57" s="157">
        <v>26</v>
      </c>
      <c r="AAK57" s="157">
        <v>2</v>
      </c>
      <c r="AAL57" s="158">
        <v>0.9</v>
      </c>
      <c r="AAM57" s="158" t="str">
        <f t="shared" si="128"/>
        <v>OK</v>
      </c>
      <c r="AAO57" s="157" t="s">
        <v>73</v>
      </c>
      <c r="AAP57" s="157">
        <v>291</v>
      </c>
      <c r="AAQ57" s="157">
        <v>263</v>
      </c>
      <c r="AAR57" s="157">
        <v>26</v>
      </c>
      <c r="AAS57" s="157">
        <v>2</v>
      </c>
      <c r="AAT57" s="158">
        <v>0.9</v>
      </c>
      <c r="AAU57" s="158" t="str">
        <f t="shared" si="115"/>
        <v>OK</v>
      </c>
    </row>
    <row r="58" spans="1:723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29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3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4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5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6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7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8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9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10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11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2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3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4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5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6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7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8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9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20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21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2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3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4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5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22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6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7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16"/>
        <v>0.8571428571428571</v>
      </c>
      <c r="ID58" s="4">
        <f t="shared" si="28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17"/>
        <v>0.8571428571428571</v>
      </c>
      <c r="IL58" s="4">
        <f t="shared" si="29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30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31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2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30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4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31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18"/>
        <v>0.8571428571428571</v>
      </c>
      <c r="KP58" s="4">
        <f t="shared" si="36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7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8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19"/>
        <v>0.8571428571428571</v>
      </c>
      <c r="LV58" s="4">
        <f t="shared" si="39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20"/>
        <v>0.8571428571428571</v>
      </c>
      <c r="MD58" s="158">
        <f t="shared" si="40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41"/>
        <v>0.8571428571428571</v>
      </c>
      <c r="ML58" s="158">
        <f t="shared" si="42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3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4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5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6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7"/>
        <v>0.8571428571428571</v>
      </c>
      <c r="OU58" s="158">
        <f t="shared" si="48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21"/>
        <v>0.8571428571428571</v>
      </c>
      <c r="PC58" s="158">
        <f t="shared" si="49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50"/>
        <v>0.8571428571428571</v>
      </c>
      <c r="PK58" s="158">
        <f t="shared" si="51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2"/>
        <v>0.8571428571428571</v>
      </c>
      <c r="PS58" s="158">
        <f t="shared" si="53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4"/>
        <v>0.8571428571428571</v>
      </c>
      <c r="QA58" s="158">
        <f t="shared" si="55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6"/>
        <v>0.8571428571428571</v>
      </c>
      <c r="QI58" s="158">
        <f t="shared" si="57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8"/>
        <v>0.8571428571428571</v>
      </c>
      <c r="QQ58" s="158">
        <f t="shared" si="59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60"/>
        <v>0.8571428571428571</v>
      </c>
      <c r="QY58" s="158">
        <f t="shared" si="61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2"/>
        <v>0.8571428571428571</v>
      </c>
      <c r="RG58" s="158">
        <f t="shared" si="63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4"/>
        <v>0.8571428571428571</v>
      </c>
      <c r="RO58" s="158">
        <f t="shared" si="65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6"/>
        <v>0.8571428571428571</v>
      </c>
      <c r="RW58" s="158">
        <f t="shared" si="67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8"/>
        <v>0.8571428571428571</v>
      </c>
      <c r="SE58" s="158">
        <f t="shared" si="69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70"/>
        <v>0.8571428571428571</v>
      </c>
      <c r="SM58" s="158">
        <f t="shared" si="71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2"/>
        <v>0.8571428571428571</v>
      </c>
      <c r="SU58" s="158">
        <f t="shared" si="73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4"/>
        <v>0.8571428571428571</v>
      </c>
      <c r="TC58" s="158">
        <f t="shared" si="75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6"/>
        <v>0.8571428571428571</v>
      </c>
      <c r="TK58" s="158">
        <f t="shared" si="77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8"/>
        <v>0.8571428571428571</v>
      </c>
      <c r="TS58" s="158">
        <f t="shared" si="79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80"/>
        <v>0.8571428571428571</v>
      </c>
      <c r="UA58" s="158">
        <f t="shared" si="81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2"/>
        <v>0.8571428571428571</v>
      </c>
      <c r="UI58" s="158">
        <f t="shared" si="83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4"/>
        <v>0.8571428571428571</v>
      </c>
      <c r="UQ58" s="158">
        <f t="shared" si="85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6"/>
        <v>0.8571428571428571</v>
      </c>
      <c r="UY58" s="158">
        <f t="shared" si="87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8"/>
        <v>0.8571428571428571</v>
      </c>
      <c r="VG58" s="158">
        <f t="shared" si="89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90"/>
        <v>0.8571428571428571</v>
      </c>
      <c r="VO58" s="158">
        <f t="shared" si="91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2"/>
        <v>0.8571428571428571</v>
      </c>
      <c r="VW58" s="158">
        <f t="shared" si="93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4"/>
        <v>0.8571428571428571</v>
      </c>
      <c r="WE58" s="158">
        <f t="shared" si="95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6"/>
        <v>0.8571428571428571</v>
      </c>
      <c r="WM58" s="158">
        <f t="shared" si="97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8"/>
        <v>0.8571428571428571</v>
      </c>
      <c r="WU58" s="158">
        <f t="shared" si="99"/>
        <v>0</v>
      </c>
      <c r="WW58" s="157" t="s">
        <v>264</v>
      </c>
      <c r="WX58" s="157">
        <v>7</v>
      </c>
      <c r="WY58" s="157">
        <v>6</v>
      </c>
      <c r="WZ58" s="157">
        <v>1</v>
      </c>
      <c r="XA58" s="157">
        <v>0</v>
      </c>
      <c r="XB58" s="158">
        <f t="shared" si="100"/>
        <v>0.8571428571428571</v>
      </c>
      <c r="XC58" s="158" t="str">
        <f t="shared" si="101"/>
        <v>OK</v>
      </c>
      <c r="XE58" s="157" t="s">
        <v>264</v>
      </c>
      <c r="XF58" s="157">
        <v>7</v>
      </c>
      <c r="XG58" s="157">
        <v>6</v>
      </c>
      <c r="XH58" s="157">
        <v>1</v>
      </c>
      <c r="XI58" s="157">
        <v>0</v>
      </c>
      <c r="XJ58" s="158">
        <f t="shared" si="102"/>
        <v>0.8571428571428571</v>
      </c>
      <c r="XK58" s="158" t="str">
        <f t="shared" si="123"/>
        <v>OK</v>
      </c>
      <c r="XM58" s="157" t="s">
        <v>264</v>
      </c>
      <c r="XN58" s="157">
        <v>7</v>
      </c>
      <c r="XO58" s="157">
        <v>6</v>
      </c>
      <c r="XP58" s="157">
        <v>1</v>
      </c>
      <c r="XQ58" s="157">
        <v>0</v>
      </c>
      <c r="XR58" s="158">
        <f t="shared" si="103"/>
        <v>0.8571428571428571</v>
      </c>
      <c r="XS58" s="158" t="str">
        <f t="shared" si="124"/>
        <v>OK</v>
      </c>
      <c r="XU58" s="157" t="s">
        <v>264</v>
      </c>
      <c r="XV58" s="157">
        <v>7</v>
      </c>
      <c r="XW58" s="157">
        <v>6</v>
      </c>
      <c r="XX58" s="157">
        <v>1</v>
      </c>
      <c r="XY58" s="157">
        <v>0</v>
      </c>
      <c r="XZ58" s="158">
        <f t="shared" si="104"/>
        <v>0.8571428571428571</v>
      </c>
      <c r="YA58" s="158" t="str">
        <f t="shared" si="105"/>
        <v>OK</v>
      </c>
      <c r="YC58" s="157" t="s">
        <v>264</v>
      </c>
      <c r="YD58" s="157">
        <v>7</v>
      </c>
      <c r="YE58" s="157">
        <v>6</v>
      </c>
      <c r="YF58" s="157">
        <v>1</v>
      </c>
      <c r="YG58" s="157">
        <v>0</v>
      </c>
      <c r="YH58" s="158">
        <f t="shared" si="106"/>
        <v>0.8571428571428571</v>
      </c>
      <c r="YI58" s="158" t="str">
        <f t="shared" si="107"/>
        <v>OK</v>
      </c>
      <c r="YK58" s="157" t="s">
        <v>264</v>
      </c>
      <c r="YL58" s="157">
        <v>7</v>
      </c>
      <c r="YM58" s="157">
        <v>6</v>
      </c>
      <c r="YN58" s="157">
        <v>1</v>
      </c>
      <c r="YO58" s="157">
        <v>0</v>
      </c>
      <c r="YP58" s="158">
        <v>0.86</v>
      </c>
      <c r="YQ58" s="158" t="str">
        <f t="shared" si="125"/>
        <v>OK</v>
      </c>
      <c r="YS58" s="157" t="s">
        <v>264</v>
      </c>
      <c r="YT58" s="157">
        <v>7</v>
      </c>
      <c r="YU58" s="157">
        <v>6</v>
      </c>
      <c r="YV58" s="157">
        <v>1</v>
      </c>
      <c r="YW58" s="157">
        <v>0</v>
      </c>
      <c r="YX58" s="158">
        <v>0.86</v>
      </c>
      <c r="YY58" s="158" t="str">
        <f t="shared" si="109"/>
        <v>OK</v>
      </c>
      <c r="ZA58" s="157" t="s">
        <v>264</v>
      </c>
      <c r="ZB58" s="157">
        <v>7</v>
      </c>
      <c r="ZC58" s="157">
        <v>6</v>
      </c>
      <c r="ZD58" s="157">
        <v>1</v>
      </c>
      <c r="ZE58" s="157">
        <v>0</v>
      </c>
      <c r="ZF58" s="158">
        <v>0.86</v>
      </c>
      <c r="ZG58" s="158" t="str">
        <f t="shared" si="126"/>
        <v>OK</v>
      </c>
      <c r="ZI58" s="157" t="s">
        <v>264</v>
      </c>
      <c r="ZJ58" s="157">
        <v>7</v>
      </c>
      <c r="ZK58" s="157">
        <v>6</v>
      </c>
      <c r="ZL58" s="157">
        <v>1</v>
      </c>
      <c r="ZM58" s="157">
        <v>0</v>
      </c>
      <c r="ZN58" s="158">
        <v>0.86</v>
      </c>
      <c r="ZO58" s="158" t="str">
        <f t="shared" si="111"/>
        <v>OK</v>
      </c>
      <c r="ZQ58" s="157" t="s">
        <v>264</v>
      </c>
      <c r="ZR58" s="157">
        <v>7</v>
      </c>
      <c r="ZS58" s="157">
        <v>6</v>
      </c>
      <c r="ZT58" s="157">
        <v>1</v>
      </c>
      <c r="ZU58" s="157">
        <v>0</v>
      </c>
      <c r="ZV58" s="158">
        <v>0.86</v>
      </c>
      <c r="ZW58" s="158" t="str">
        <f t="shared" si="127"/>
        <v>OK</v>
      </c>
      <c r="ZY58" s="157" t="s">
        <v>264</v>
      </c>
      <c r="ZZ58" s="157">
        <v>7</v>
      </c>
      <c r="AAA58" s="157">
        <v>6</v>
      </c>
      <c r="AAB58" s="157">
        <v>1</v>
      </c>
      <c r="AAC58" s="157">
        <v>0</v>
      </c>
      <c r="AAD58" s="158">
        <v>0.86</v>
      </c>
      <c r="AAE58" s="158" t="str">
        <f t="shared" si="113"/>
        <v>OK</v>
      </c>
      <c r="AAG58" s="157" t="s">
        <v>264</v>
      </c>
      <c r="AAH58" s="157">
        <v>7</v>
      </c>
      <c r="AAI58" s="157">
        <v>6</v>
      </c>
      <c r="AAJ58" s="157">
        <v>1</v>
      </c>
      <c r="AAK58" s="157">
        <v>0</v>
      </c>
      <c r="AAL58" s="158">
        <v>0.86</v>
      </c>
      <c r="AAM58" s="158" t="str">
        <f t="shared" si="128"/>
        <v>OK</v>
      </c>
      <c r="AAO58" s="157" t="s">
        <v>264</v>
      </c>
      <c r="AAP58" s="157">
        <v>7</v>
      </c>
      <c r="AAQ58" s="157">
        <v>6</v>
      </c>
      <c r="AAR58" s="157">
        <v>1</v>
      </c>
      <c r="AAS58" s="157">
        <v>0</v>
      </c>
      <c r="AAT58" s="158">
        <v>0.86</v>
      </c>
      <c r="AAU58" s="158" t="str">
        <f t="shared" si="115"/>
        <v>OK</v>
      </c>
    </row>
    <row r="59" spans="1:723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29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3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4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5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6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7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8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9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10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11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2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3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4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6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7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8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9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20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1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2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3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4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5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22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6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7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16"/>
        <v>0.93055555555555558</v>
      </c>
      <c r="ID59" s="4">
        <f t="shared" si="28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17"/>
        <v>0.93055555555555558</v>
      </c>
      <c r="IL59" s="4">
        <f t="shared" si="29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30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31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2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30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4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31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18"/>
        <v>0.93055555555555558</v>
      </c>
      <c r="KP59" s="4">
        <f t="shared" si="36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7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8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19"/>
        <v>0.93055555555555558</v>
      </c>
      <c r="LV59" s="4">
        <f t="shared" si="39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20"/>
        <v>0.93055555555555558</v>
      </c>
      <c r="MD59" s="158">
        <f t="shared" si="40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41"/>
        <v>0.93055555555555558</v>
      </c>
      <c r="ML59" s="158">
        <f t="shared" si="42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3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4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5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6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7"/>
        <v>0.93055555555555558</v>
      </c>
      <c r="OU59" s="158">
        <f t="shared" si="48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21"/>
        <v>0.93055555555555558</v>
      </c>
      <c r="PC59" s="158">
        <f t="shared" si="49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50"/>
        <v>0.93055555555555558</v>
      </c>
      <c r="PK59" s="158">
        <f t="shared" si="51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2"/>
        <v>0.93055555555555558</v>
      </c>
      <c r="PS59" s="158">
        <f t="shared" si="53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4"/>
        <v>0.93055555555555558</v>
      </c>
      <c r="QA59" s="158">
        <f t="shared" si="55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6"/>
        <v>0.93055555555555558</v>
      </c>
      <c r="QI59" s="158">
        <f t="shared" si="57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8"/>
        <v>0.93055555555555558</v>
      </c>
      <c r="QQ59" s="158">
        <f t="shared" si="59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60"/>
        <v>0.93055555555555558</v>
      </c>
      <c r="QY59" s="158">
        <f t="shared" si="61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2"/>
        <v>0.93055555555555558</v>
      </c>
      <c r="RG59" s="158">
        <f t="shared" si="63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4"/>
        <v>0.93055555555555558</v>
      </c>
      <c r="RO59" s="158">
        <f t="shared" si="65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6"/>
        <v>0.93055555555555558</v>
      </c>
      <c r="RW59" s="158">
        <f t="shared" si="67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8"/>
        <v>0.93055555555555558</v>
      </c>
      <c r="SE59" s="158">
        <f t="shared" si="69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70"/>
        <v>0.93055555555555558</v>
      </c>
      <c r="SM59" s="158">
        <f t="shared" si="71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2"/>
        <v>0.93055555555555558</v>
      </c>
      <c r="SU59" s="158">
        <f t="shared" si="73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4"/>
        <v>0.93055555555555558</v>
      </c>
      <c r="TC59" s="158">
        <f t="shared" si="75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6"/>
        <v>0.93055555555555558</v>
      </c>
      <c r="TK59" s="158">
        <f t="shared" si="77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8"/>
        <v>0.93055555555555558</v>
      </c>
      <c r="TS59" s="158">
        <f t="shared" si="79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80"/>
        <v>0.93055555555555558</v>
      </c>
      <c r="UA59" s="158">
        <f t="shared" si="81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2"/>
        <v>0.93055555555555558</v>
      </c>
      <c r="UI59" s="158">
        <f t="shared" si="83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4"/>
        <v>0.93055555555555558</v>
      </c>
      <c r="UQ59" s="158">
        <f t="shared" si="85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6"/>
        <v>0.93055555555555558</v>
      </c>
      <c r="UY59" s="158">
        <f t="shared" si="87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8"/>
        <v>0.93055555555555558</v>
      </c>
      <c r="VG59" s="158">
        <f t="shared" si="89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90"/>
        <v>0.93055555555555558</v>
      </c>
      <c r="VO59" s="158">
        <f t="shared" si="91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2"/>
        <v>0.93055555555555558</v>
      </c>
      <c r="VW59" s="158">
        <f t="shared" si="93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4"/>
        <v>0.93055555555555558</v>
      </c>
      <c r="WE59" s="158">
        <f t="shared" si="95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6"/>
        <v>0.93055555555555558</v>
      </c>
      <c r="WM59" s="158">
        <f t="shared" si="97"/>
        <v>0</v>
      </c>
      <c r="WN59" s="17" t="s">
        <v>119</v>
      </c>
      <c r="WO59" s="157" t="s">
        <v>270</v>
      </c>
      <c r="WP59" s="157">
        <v>144</v>
      </c>
      <c r="WQ59" s="159">
        <v>134</v>
      </c>
      <c r="WR59" s="159">
        <v>8</v>
      </c>
      <c r="WS59" s="159">
        <v>2</v>
      </c>
      <c r="WT59" s="158">
        <f t="shared" si="98"/>
        <v>0.93055555555555558</v>
      </c>
      <c r="WU59" s="158">
        <f t="shared" si="99"/>
        <v>0</v>
      </c>
      <c r="WV59" s="157" t="s">
        <v>119</v>
      </c>
      <c r="WW59" s="157" t="s">
        <v>270</v>
      </c>
      <c r="WX59" s="157">
        <v>144</v>
      </c>
      <c r="WY59" s="157">
        <v>134</v>
      </c>
      <c r="WZ59" s="157">
        <v>8</v>
      </c>
      <c r="XA59" s="157">
        <v>2</v>
      </c>
      <c r="XB59" s="158">
        <f t="shared" si="100"/>
        <v>0.93055555555555558</v>
      </c>
      <c r="XC59" s="158" t="str">
        <f t="shared" si="101"/>
        <v>OK</v>
      </c>
      <c r="XD59" s="159" t="s">
        <v>119</v>
      </c>
      <c r="XE59" s="157" t="s">
        <v>270</v>
      </c>
      <c r="XF59" s="157">
        <v>144</v>
      </c>
      <c r="XG59" s="157">
        <v>134</v>
      </c>
      <c r="XH59" s="157">
        <v>8</v>
      </c>
      <c r="XI59" s="157">
        <v>2</v>
      </c>
      <c r="XJ59" s="158">
        <f t="shared" si="102"/>
        <v>0.93055555555555558</v>
      </c>
      <c r="XK59" s="158" t="str">
        <f t="shared" si="123"/>
        <v>OK</v>
      </c>
      <c r="XL59" s="157" t="s">
        <v>435</v>
      </c>
      <c r="XM59" s="157" t="s">
        <v>270</v>
      </c>
      <c r="XN59" s="157">
        <v>144</v>
      </c>
      <c r="XO59" s="157">
        <v>134</v>
      </c>
      <c r="XP59" s="157">
        <v>8</v>
      </c>
      <c r="XQ59" s="157">
        <v>2</v>
      </c>
      <c r="XR59" s="158">
        <f t="shared" si="103"/>
        <v>0.93055555555555558</v>
      </c>
      <c r="XS59" s="158" t="str">
        <f t="shared" si="124"/>
        <v>OK</v>
      </c>
      <c r="XU59" s="157" t="s">
        <v>270</v>
      </c>
      <c r="XV59" s="157">
        <v>144</v>
      </c>
      <c r="XW59" s="157">
        <v>134</v>
      </c>
      <c r="XX59" s="157">
        <v>8</v>
      </c>
      <c r="XY59" s="157">
        <v>2</v>
      </c>
      <c r="XZ59" s="158">
        <f t="shared" si="104"/>
        <v>0.93055555555555558</v>
      </c>
      <c r="YA59" s="158" t="str">
        <f t="shared" si="105"/>
        <v>OK</v>
      </c>
      <c r="YB59" s="196" t="s">
        <v>442</v>
      </c>
      <c r="YC59" s="157" t="s">
        <v>270</v>
      </c>
      <c r="YD59" s="157">
        <v>144</v>
      </c>
      <c r="YE59" s="157">
        <v>134</v>
      </c>
      <c r="YF59" s="157">
        <v>8</v>
      </c>
      <c r="YG59" s="157">
        <v>2</v>
      </c>
      <c r="YH59" s="158">
        <f t="shared" si="106"/>
        <v>0.93055555555555558</v>
      </c>
      <c r="YI59" s="158" t="str">
        <f t="shared" si="107"/>
        <v>OK</v>
      </c>
      <c r="YK59" s="157" t="s">
        <v>270</v>
      </c>
      <c r="YL59" s="157">
        <v>144</v>
      </c>
      <c r="YM59" s="157">
        <v>134</v>
      </c>
      <c r="YN59" s="157">
        <v>8</v>
      </c>
      <c r="YO59" s="157">
        <v>2</v>
      </c>
      <c r="YP59" s="158">
        <v>0.93</v>
      </c>
      <c r="YQ59" s="158" t="str">
        <f t="shared" si="125"/>
        <v>OK</v>
      </c>
      <c r="YR59" s="196" t="s">
        <v>442</v>
      </c>
      <c r="YS59" s="157" t="s">
        <v>270</v>
      </c>
      <c r="YT59" s="157">
        <v>144</v>
      </c>
      <c r="YU59" s="157">
        <v>134</v>
      </c>
      <c r="YV59" s="157">
        <v>8</v>
      </c>
      <c r="YW59" s="157">
        <v>2</v>
      </c>
      <c r="YX59" s="158">
        <v>0.93</v>
      </c>
      <c r="YY59" s="158" t="str">
        <f t="shared" si="109"/>
        <v>OK</v>
      </c>
      <c r="ZA59" s="157" t="s">
        <v>270</v>
      </c>
      <c r="ZB59" s="157">
        <v>144</v>
      </c>
      <c r="ZC59" s="157">
        <v>134</v>
      </c>
      <c r="ZD59" s="157">
        <v>8</v>
      </c>
      <c r="ZE59" s="157">
        <v>2</v>
      </c>
      <c r="ZF59" s="158">
        <v>0.93</v>
      </c>
      <c r="ZG59" s="158" t="str">
        <f t="shared" si="126"/>
        <v>OK</v>
      </c>
      <c r="ZH59" s="196" t="s">
        <v>442</v>
      </c>
      <c r="ZI59" s="157" t="s">
        <v>270</v>
      </c>
      <c r="ZJ59" s="157">
        <v>144</v>
      </c>
      <c r="ZK59" s="157">
        <v>134</v>
      </c>
      <c r="ZL59" s="157">
        <v>8</v>
      </c>
      <c r="ZM59" s="157">
        <v>2</v>
      </c>
      <c r="ZN59" s="158">
        <v>0.93</v>
      </c>
      <c r="ZO59" s="158" t="str">
        <f t="shared" si="111"/>
        <v>OK</v>
      </c>
      <c r="ZQ59" s="157" t="s">
        <v>270</v>
      </c>
      <c r="ZR59" s="157">
        <v>144</v>
      </c>
      <c r="ZS59" s="157">
        <v>134</v>
      </c>
      <c r="ZT59" s="157">
        <v>8</v>
      </c>
      <c r="ZU59" s="157">
        <v>2</v>
      </c>
      <c r="ZV59" s="158">
        <v>0.93</v>
      </c>
      <c r="ZW59" s="158" t="str">
        <f t="shared" si="127"/>
        <v>OK</v>
      </c>
      <c r="ZX59" s="196" t="s">
        <v>442</v>
      </c>
      <c r="ZY59" s="157" t="s">
        <v>270</v>
      </c>
      <c r="ZZ59" s="157">
        <v>144</v>
      </c>
      <c r="AAA59" s="157">
        <v>134</v>
      </c>
      <c r="AAB59" s="157">
        <v>8</v>
      </c>
      <c r="AAC59" s="157">
        <v>2</v>
      </c>
      <c r="AAD59" s="158">
        <v>0.93</v>
      </c>
      <c r="AAE59" s="158" t="str">
        <f t="shared" si="113"/>
        <v>OK</v>
      </c>
      <c r="AAG59" s="157" t="s">
        <v>270</v>
      </c>
      <c r="AAH59" s="157">
        <v>144</v>
      </c>
      <c r="AAI59" s="157">
        <v>134</v>
      </c>
      <c r="AAJ59" s="157">
        <v>8</v>
      </c>
      <c r="AAK59" s="157">
        <v>2</v>
      </c>
      <c r="AAL59" s="158">
        <v>0.93</v>
      </c>
      <c r="AAM59" s="158" t="str">
        <f t="shared" si="128"/>
        <v>OK</v>
      </c>
      <c r="AAN59" s="196" t="s">
        <v>442</v>
      </c>
      <c r="AAO59" s="157" t="s">
        <v>270</v>
      </c>
      <c r="AAP59" s="157">
        <v>144</v>
      </c>
      <c r="AAQ59" s="157">
        <v>134</v>
      </c>
      <c r="AAR59" s="157">
        <v>8</v>
      </c>
      <c r="AAS59" s="157">
        <v>2</v>
      </c>
      <c r="AAT59" s="158">
        <v>0.93</v>
      </c>
      <c r="AAU59" s="158" t="str">
        <f t="shared" si="115"/>
        <v>OK</v>
      </c>
    </row>
    <row r="60" spans="1:723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29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3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4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5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6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7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8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9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10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11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2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3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4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6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7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8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9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0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1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2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3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4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5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22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16"/>
        <v>1</v>
      </c>
      <c r="ID60" s="4">
        <f t="shared" si="28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17"/>
        <v>1</v>
      </c>
      <c r="IL60" s="4">
        <f t="shared" si="29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30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31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2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30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4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31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18"/>
        <v>1</v>
      </c>
      <c r="KP60" s="4">
        <f t="shared" si="36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7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8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19"/>
        <v>1</v>
      </c>
      <c r="LV60" s="4">
        <f t="shared" si="39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20"/>
        <v>1</v>
      </c>
      <c r="MD60" s="158">
        <f t="shared" si="40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41"/>
        <v>1</v>
      </c>
      <c r="ML60" s="158">
        <f t="shared" si="42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3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4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5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6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7"/>
        <v>1</v>
      </c>
      <c r="OU60" s="158">
        <f t="shared" si="48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21"/>
        <v>1</v>
      </c>
      <c r="PC60" s="158">
        <f t="shared" si="49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50"/>
        <v>1</v>
      </c>
      <c r="PK60" s="158">
        <f t="shared" si="51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2"/>
        <v>1</v>
      </c>
      <c r="PS60" s="158">
        <f t="shared" si="53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4"/>
        <v>1</v>
      </c>
      <c r="QA60" s="158">
        <f t="shared" si="55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6"/>
        <v>1</v>
      </c>
      <c r="QI60" s="158">
        <f t="shared" si="57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8"/>
        <v>1</v>
      </c>
      <c r="QQ60" s="158">
        <f t="shared" si="59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60"/>
        <v>1</v>
      </c>
      <c r="QY60" s="158">
        <f t="shared" si="61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2"/>
        <v>1</v>
      </c>
      <c r="RG60" s="158">
        <f t="shared" si="63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4"/>
        <v>1</v>
      </c>
      <c r="RO60" s="158">
        <f t="shared" si="65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6"/>
        <v>1</v>
      </c>
      <c r="RW60" s="158">
        <f t="shared" si="67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8"/>
        <v>1</v>
      </c>
      <c r="SE60" s="158">
        <f t="shared" si="69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70"/>
        <v>1</v>
      </c>
      <c r="SM60" s="158">
        <f t="shared" si="71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2"/>
        <v>1</v>
      </c>
      <c r="SU60" s="158">
        <f t="shared" si="73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4"/>
        <v>1</v>
      </c>
      <c r="TC60" s="158">
        <f t="shared" si="75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6"/>
        <v>1</v>
      </c>
      <c r="TK60" s="158">
        <f t="shared" si="77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8"/>
        <v>1</v>
      </c>
      <c r="TS60" s="158">
        <f t="shared" si="79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80"/>
        <v>1</v>
      </c>
      <c r="UA60" s="158">
        <f t="shared" si="81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2"/>
        <v>1</v>
      </c>
      <c r="UI60" s="158">
        <f t="shared" si="83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4"/>
        <v>1</v>
      </c>
      <c r="UQ60" s="158">
        <f t="shared" si="85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6"/>
        <v>1</v>
      </c>
      <c r="UY60" s="158">
        <f t="shared" si="87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8"/>
        <v>1</v>
      </c>
      <c r="VG60" s="158">
        <f t="shared" si="89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90"/>
        <v>1</v>
      </c>
      <c r="VO60" s="158">
        <f t="shared" si="91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2"/>
        <v>1</v>
      </c>
      <c r="VW60" s="158">
        <f t="shared" si="93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4"/>
        <v>1</v>
      </c>
      <c r="WE60" s="158">
        <f t="shared" si="95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6"/>
        <v>1</v>
      </c>
      <c r="WM60" s="158">
        <f t="shared" si="97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8"/>
        <v>1</v>
      </c>
      <c r="WU60" s="158">
        <f t="shared" si="99"/>
        <v>0</v>
      </c>
      <c r="WW60" s="157" t="s">
        <v>265</v>
      </c>
      <c r="WX60" s="157">
        <v>68</v>
      </c>
      <c r="WY60" s="157">
        <v>68</v>
      </c>
      <c r="WZ60" s="157">
        <v>0</v>
      </c>
      <c r="XA60" s="157">
        <v>0</v>
      </c>
      <c r="XB60" s="158">
        <f t="shared" si="100"/>
        <v>1</v>
      </c>
      <c r="XC60" s="158" t="str">
        <f t="shared" si="101"/>
        <v>OK</v>
      </c>
      <c r="XE60" s="157" t="s">
        <v>265</v>
      </c>
      <c r="XF60" s="157">
        <v>68</v>
      </c>
      <c r="XG60" s="157">
        <v>68</v>
      </c>
      <c r="XH60" s="157">
        <v>0</v>
      </c>
      <c r="XI60" s="157">
        <v>0</v>
      </c>
      <c r="XJ60" s="158">
        <f t="shared" si="102"/>
        <v>1</v>
      </c>
      <c r="XK60" s="158" t="str">
        <f t="shared" si="123"/>
        <v>OK</v>
      </c>
      <c r="XM60" s="157" t="s">
        <v>265</v>
      </c>
      <c r="XN60" s="157">
        <v>68</v>
      </c>
      <c r="XO60" s="157">
        <v>68</v>
      </c>
      <c r="XP60" s="157">
        <v>0</v>
      </c>
      <c r="XQ60" s="157">
        <v>0</v>
      </c>
      <c r="XR60" s="158">
        <f t="shared" si="103"/>
        <v>1</v>
      </c>
      <c r="XS60" s="158" t="str">
        <f t="shared" si="124"/>
        <v>OK</v>
      </c>
      <c r="XU60" s="157" t="s">
        <v>265</v>
      </c>
      <c r="XV60" s="157">
        <v>68</v>
      </c>
      <c r="XW60" s="157">
        <v>68</v>
      </c>
      <c r="XX60" s="157">
        <v>0</v>
      </c>
      <c r="XY60" s="157">
        <v>0</v>
      </c>
      <c r="XZ60" s="158">
        <f t="shared" si="104"/>
        <v>1</v>
      </c>
      <c r="YA60" s="158" t="str">
        <f t="shared" si="105"/>
        <v>OK</v>
      </c>
      <c r="YC60" s="157" t="s">
        <v>265</v>
      </c>
      <c r="YD60" s="157">
        <v>68</v>
      </c>
      <c r="YE60" s="157">
        <v>68</v>
      </c>
      <c r="YF60" s="157">
        <v>0</v>
      </c>
      <c r="YG60" s="157">
        <v>0</v>
      </c>
      <c r="YH60" s="158">
        <f t="shared" si="106"/>
        <v>1</v>
      </c>
      <c r="YI60" s="158" t="str">
        <f t="shared" si="107"/>
        <v>OK</v>
      </c>
      <c r="YK60" s="157" t="s">
        <v>265</v>
      </c>
      <c r="YL60" s="157">
        <v>68</v>
      </c>
      <c r="YM60" s="157">
        <v>68</v>
      </c>
      <c r="YN60" s="157">
        <v>0</v>
      </c>
      <c r="YO60" s="157">
        <v>0</v>
      </c>
      <c r="YP60" s="158">
        <v>1</v>
      </c>
      <c r="YQ60" s="158" t="str">
        <f t="shared" si="125"/>
        <v>OK</v>
      </c>
      <c r="YS60" s="157" t="s">
        <v>265</v>
      </c>
      <c r="YT60" s="157">
        <v>68</v>
      </c>
      <c r="YU60" s="157">
        <v>68</v>
      </c>
      <c r="YV60" s="157">
        <v>0</v>
      </c>
      <c r="YW60" s="157">
        <v>0</v>
      </c>
      <c r="YX60" s="158">
        <v>1</v>
      </c>
      <c r="YY60" s="158" t="str">
        <f t="shared" si="109"/>
        <v>OK</v>
      </c>
      <c r="ZA60" s="157" t="s">
        <v>265</v>
      </c>
      <c r="ZB60" s="157">
        <v>68</v>
      </c>
      <c r="ZC60" s="157">
        <v>68</v>
      </c>
      <c r="ZD60" s="157">
        <v>0</v>
      </c>
      <c r="ZE60" s="157">
        <v>0</v>
      </c>
      <c r="ZF60" s="158">
        <v>1</v>
      </c>
      <c r="ZG60" s="158" t="str">
        <f t="shared" si="126"/>
        <v>OK</v>
      </c>
      <c r="ZI60" s="157" t="s">
        <v>265</v>
      </c>
      <c r="ZJ60" s="157">
        <v>68</v>
      </c>
      <c r="ZK60" s="157">
        <v>68</v>
      </c>
      <c r="ZL60" s="157">
        <v>0</v>
      </c>
      <c r="ZM60" s="157">
        <v>0</v>
      </c>
      <c r="ZN60" s="158">
        <v>1</v>
      </c>
      <c r="ZO60" s="158" t="str">
        <f t="shared" si="111"/>
        <v>OK</v>
      </c>
      <c r="ZQ60" s="157" t="s">
        <v>265</v>
      </c>
      <c r="ZR60" s="157">
        <v>68</v>
      </c>
      <c r="ZS60" s="157">
        <v>68</v>
      </c>
      <c r="ZT60" s="157">
        <v>0</v>
      </c>
      <c r="ZU60" s="157">
        <v>0</v>
      </c>
      <c r="ZV60" s="158">
        <v>1</v>
      </c>
      <c r="ZW60" s="158" t="str">
        <f t="shared" si="127"/>
        <v>OK</v>
      </c>
      <c r="ZY60" s="157" t="s">
        <v>265</v>
      </c>
      <c r="ZZ60" s="157">
        <v>68</v>
      </c>
      <c r="AAA60" s="157">
        <v>68</v>
      </c>
      <c r="AAB60" s="157">
        <v>0</v>
      </c>
      <c r="AAC60" s="157">
        <v>0</v>
      </c>
      <c r="AAD60" s="158">
        <v>1</v>
      </c>
      <c r="AAE60" s="158" t="str">
        <f t="shared" si="113"/>
        <v>OK</v>
      </c>
      <c r="AAG60" s="157" t="s">
        <v>265</v>
      </c>
      <c r="AAH60" s="157">
        <v>68</v>
      </c>
      <c r="AAI60" s="157">
        <v>68</v>
      </c>
      <c r="AAJ60" s="157">
        <v>0</v>
      </c>
      <c r="AAK60" s="157">
        <v>0</v>
      </c>
      <c r="AAL60" s="158">
        <v>1</v>
      </c>
      <c r="AAM60" s="158" t="str">
        <f t="shared" si="128"/>
        <v>OK</v>
      </c>
      <c r="AAO60" s="157" t="s">
        <v>265</v>
      </c>
      <c r="AAP60" s="157">
        <v>68</v>
      </c>
      <c r="AAQ60" s="157">
        <v>68</v>
      </c>
      <c r="AAR60" s="157">
        <v>0</v>
      </c>
      <c r="AAS60" s="157">
        <v>0</v>
      </c>
      <c r="AAT60" s="158">
        <v>1</v>
      </c>
      <c r="AAU60" s="158" t="str">
        <f t="shared" si="115"/>
        <v>OK</v>
      </c>
    </row>
    <row r="61" spans="1:723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29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3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4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5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6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7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8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9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10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11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2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3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4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6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7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8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9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0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1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2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3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4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5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22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16"/>
        <v>1</v>
      </c>
      <c r="ID61" s="4">
        <f t="shared" si="28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17"/>
        <v>1</v>
      </c>
      <c r="IL61" s="4">
        <f t="shared" si="29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30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31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2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30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4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31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18"/>
        <v>1</v>
      </c>
      <c r="KP61" s="4">
        <f t="shared" si="36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7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8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19"/>
        <v>1</v>
      </c>
      <c r="LV61" s="4">
        <f t="shared" si="39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20"/>
        <v>1</v>
      </c>
      <c r="MD61" s="158">
        <f t="shared" si="40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41"/>
        <v>1</v>
      </c>
      <c r="ML61" s="158">
        <f t="shared" si="42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3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4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5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6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7"/>
        <v>1</v>
      </c>
      <c r="OU61" s="158">
        <f t="shared" si="48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21"/>
        <v>1</v>
      </c>
      <c r="PC61" s="158">
        <f t="shared" si="49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50"/>
        <v>1</v>
      </c>
      <c r="PK61" s="158">
        <f t="shared" si="51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2"/>
        <v>1</v>
      </c>
      <c r="PS61" s="158">
        <f t="shared" si="53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4"/>
        <v>1</v>
      </c>
      <c r="QA61" s="158">
        <f t="shared" si="55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6"/>
        <v>1</v>
      </c>
      <c r="QI61" s="158">
        <f t="shared" si="57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8"/>
        <v>1</v>
      </c>
      <c r="QQ61" s="158">
        <f t="shared" si="59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60"/>
        <v>1</v>
      </c>
      <c r="QY61" s="158">
        <f t="shared" si="61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2"/>
        <v>1</v>
      </c>
      <c r="RG61" s="158">
        <f t="shared" si="63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4"/>
        <v>1</v>
      </c>
      <c r="RO61" s="158">
        <f t="shared" si="65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6"/>
        <v>1</v>
      </c>
      <c r="RW61" s="158">
        <f t="shared" si="67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8"/>
        <v>1</v>
      </c>
      <c r="SE61" s="158">
        <f t="shared" si="69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70"/>
        <v>1</v>
      </c>
      <c r="SM61" s="158">
        <f t="shared" si="71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2"/>
        <v>1</v>
      </c>
      <c r="SU61" s="158">
        <f t="shared" si="73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4"/>
        <v>1</v>
      </c>
      <c r="TC61" s="158">
        <f t="shared" si="75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6"/>
        <v>1</v>
      </c>
      <c r="TK61" s="158">
        <f t="shared" si="77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8"/>
        <v>1</v>
      </c>
      <c r="TS61" s="158">
        <f t="shared" si="79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80"/>
        <v>1</v>
      </c>
      <c r="UA61" s="158">
        <f t="shared" si="81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2"/>
        <v>1</v>
      </c>
      <c r="UI61" s="158">
        <f t="shared" si="83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4"/>
        <v>1</v>
      </c>
      <c r="UQ61" s="158">
        <f t="shared" si="85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6"/>
        <v>1</v>
      </c>
      <c r="UY61" s="158">
        <f t="shared" si="87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8"/>
        <v>1</v>
      </c>
      <c r="VG61" s="158">
        <f t="shared" si="89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90"/>
        <v>1</v>
      </c>
      <c r="VO61" s="158">
        <f t="shared" si="91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2"/>
        <v>1</v>
      </c>
      <c r="VW61" s="158">
        <f t="shared" si="93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4"/>
        <v>1</v>
      </c>
      <c r="WE61" s="158">
        <f t="shared" si="95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6"/>
        <v>1</v>
      </c>
      <c r="WM61" s="158">
        <f t="shared" si="97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8"/>
        <v>1</v>
      </c>
      <c r="WU61" s="158">
        <f t="shared" si="99"/>
        <v>0</v>
      </c>
      <c r="WW61" s="157" t="s">
        <v>180</v>
      </c>
      <c r="WX61" s="157">
        <v>3</v>
      </c>
      <c r="WY61" s="157">
        <v>3</v>
      </c>
      <c r="WZ61" s="157">
        <v>0</v>
      </c>
      <c r="XA61" s="157">
        <v>0</v>
      </c>
      <c r="XB61" s="158">
        <f t="shared" si="100"/>
        <v>1</v>
      </c>
      <c r="XC61" s="158" t="str">
        <f t="shared" si="101"/>
        <v>OK</v>
      </c>
      <c r="XE61" s="157" t="s">
        <v>180</v>
      </c>
      <c r="XF61" s="157">
        <v>3</v>
      </c>
      <c r="XG61" s="157">
        <v>3</v>
      </c>
      <c r="XH61" s="157">
        <v>0</v>
      </c>
      <c r="XI61" s="157">
        <v>0</v>
      </c>
      <c r="XJ61" s="158">
        <f t="shared" si="102"/>
        <v>1</v>
      </c>
      <c r="XK61" s="158" t="str">
        <f t="shared" si="123"/>
        <v>OK</v>
      </c>
      <c r="XM61" s="157" t="s">
        <v>180</v>
      </c>
      <c r="XN61" s="157">
        <v>3</v>
      </c>
      <c r="XO61" s="157">
        <v>3</v>
      </c>
      <c r="XP61" s="157">
        <v>0</v>
      </c>
      <c r="XQ61" s="157">
        <v>0</v>
      </c>
      <c r="XR61" s="158">
        <f t="shared" si="103"/>
        <v>1</v>
      </c>
      <c r="XS61" s="158" t="str">
        <f t="shared" si="124"/>
        <v>OK</v>
      </c>
      <c r="XU61" s="157" t="s">
        <v>180</v>
      </c>
      <c r="XV61" s="157">
        <v>3</v>
      </c>
      <c r="XW61" s="157">
        <v>3</v>
      </c>
      <c r="XX61" s="157">
        <v>0</v>
      </c>
      <c r="XY61" s="157">
        <v>0</v>
      </c>
      <c r="XZ61" s="158">
        <f t="shared" si="104"/>
        <v>1</v>
      </c>
      <c r="YA61" s="158" t="str">
        <f t="shared" si="105"/>
        <v>OK</v>
      </c>
      <c r="YC61" s="157" t="s">
        <v>180</v>
      </c>
      <c r="YD61" s="157">
        <v>3</v>
      </c>
      <c r="YE61" s="157">
        <v>3</v>
      </c>
      <c r="YF61" s="157">
        <v>0</v>
      </c>
      <c r="YG61" s="157">
        <v>0</v>
      </c>
      <c r="YH61" s="158">
        <f t="shared" si="106"/>
        <v>1</v>
      </c>
      <c r="YI61" s="158" t="str">
        <f t="shared" si="107"/>
        <v>OK</v>
      </c>
      <c r="YK61" s="157" t="s">
        <v>180</v>
      </c>
      <c r="YL61" s="157">
        <v>3</v>
      </c>
      <c r="YM61" s="157">
        <v>3</v>
      </c>
      <c r="YN61" s="157">
        <v>0</v>
      </c>
      <c r="YO61" s="157">
        <v>0</v>
      </c>
      <c r="YP61" s="158">
        <v>1</v>
      </c>
      <c r="YQ61" s="158" t="str">
        <f t="shared" si="125"/>
        <v>OK</v>
      </c>
      <c r="YS61" s="157" t="s">
        <v>180</v>
      </c>
      <c r="YT61" s="157">
        <v>3</v>
      </c>
      <c r="YU61" s="157">
        <v>3</v>
      </c>
      <c r="YV61" s="157">
        <v>0</v>
      </c>
      <c r="YW61" s="157">
        <v>0</v>
      </c>
      <c r="YX61" s="158">
        <v>1</v>
      </c>
      <c r="YY61" s="158" t="str">
        <f t="shared" si="109"/>
        <v>OK</v>
      </c>
      <c r="ZA61" s="157" t="s">
        <v>180</v>
      </c>
      <c r="ZB61" s="157">
        <v>3</v>
      </c>
      <c r="ZC61" s="157">
        <v>3</v>
      </c>
      <c r="ZD61" s="157">
        <v>0</v>
      </c>
      <c r="ZE61" s="157">
        <v>0</v>
      </c>
      <c r="ZF61" s="158">
        <v>1</v>
      </c>
      <c r="ZG61" s="158" t="str">
        <f t="shared" si="126"/>
        <v>OK</v>
      </c>
      <c r="ZI61" s="157" t="s">
        <v>180</v>
      </c>
      <c r="ZJ61" s="157">
        <v>3</v>
      </c>
      <c r="ZK61" s="157">
        <v>3</v>
      </c>
      <c r="ZL61" s="157">
        <v>0</v>
      </c>
      <c r="ZM61" s="157">
        <v>0</v>
      </c>
      <c r="ZN61" s="158">
        <v>1</v>
      </c>
      <c r="ZO61" s="158" t="str">
        <f t="shared" si="111"/>
        <v>OK</v>
      </c>
      <c r="ZQ61" s="157" t="s">
        <v>180</v>
      </c>
      <c r="ZR61" s="157">
        <v>3</v>
      </c>
      <c r="ZS61" s="157">
        <v>3</v>
      </c>
      <c r="ZT61" s="157">
        <v>0</v>
      </c>
      <c r="ZU61" s="157">
        <v>0</v>
      </c>
      <c r="ZV61" s="158">
        <v>1</v>
      </c>
      <c r="ZW61" s="158" t="str">
        <f t="shared" si="127"/>
        <v>OK</v>
      </c>
      <c r="ZY61" s="157" t="s">
        <v>180</v>
      </c>
      <c r="ZZ61" s="157">
        <v>3</v>
      </c>
      <c r="AAA61" s="157">
        <v>3</v>
      </c>
      <c r="AAB61" s="157">
        <v>0</v>
      </c>
      <c r="AAC61" s="157">
        <v>0</v>
      </c>
      <c r="AAD61" s="158">
        <v>1</v>
      </c>
      <c r="AAE61" s="158" t="str">
        <f t="shared" si="113"/>
        <v>OK</v>
      </c>
      <c r="AAG61" s="157" t="s">
        <v>180</v>
      </c>
      <c r="AAH61" s="157">
        <v>3</v>
      </c>
      <c r="AAI61" s="157">
        <v>3</v>
      </c>
      <c r="AAJ61" s="157">
        <v>0</v>
      </c>
      <c r="AAK61" s="157">
        <v>0</v>
      </c>
      <c r="AAL61" s="158">
        <v>1</v>
      </c>
      <c r="AAM61" s="158" t="str">
        <f t="shared" si="128"/>
        <v>OK</v>
      </c>
      <c r="AAO61" s="157" t="s">
        <v>180</v>
      </c>
      <c r="AAP61" s="157">
        <v>3</v>
      </c>
      <c r="AAQ61" s="157">
        <v>3</v>
      </c>
      <c r="AAR61" s="157">
        <v>0</v>
      </c>
      <c r="AAS61" s="157">
        <v>0</v>
      </c>
      <c r="AAT61" s="158">
        <v>1</v>
      </c>
      <c r="AAU61" s="158" t="str">
        <f t="shared" si="115"/>
        <v>OK</v>
      </c>
    </row>
    <row r="62" spans="1:723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29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3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4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5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6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7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8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9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10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11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2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3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4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6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7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8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9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0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1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2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3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4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5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22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16"/>
        <v>0.8571428571428571</v>
      </c>
      <c r="ID62" s="4">
        <f t="shared" si="28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17"/>
        <v>0.8571428571428571</v>
      </c>
      <c r="IL62" s="4">
        <f t="shared" si="29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30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31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2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30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4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31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18"/>
        <v>0.8571428571428571</v>
      </c>
      <c r="KP62" s="4">
        <f t="shared" si="36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7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8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19"/>
        <v>0.8571428571428571</v>
      </c>
      <c r="LV62" s="4">
        <f t="shared" si="39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20"/>
        <v>0.8571428571428571</v>
      </c>
      <c r="MD62" s="158">
        <f t="shared" si="40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41"/>
        <v>0.8571428571428571</v>
      </c>
      <c r="ML62" s="158">
        <f t="shared" si="42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3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4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5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6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7"/>
        <v>0.8571428571428571</v>
      </c>
      <c r="OU62" s="158">
        <f t="shared" si="48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21"/>
        <v>0.8571428571428571</v>
      </c>
      <c r="PC62" s="158">
        <f t="shared" si="49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50"/>
        <v>0.8571428571428571</v>
      </c>
      <c r="PK62" s="158">
        <f t="shared" si="51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2"/>
        <v>0.8571428571428571</v>
      </c>
      <c r="PS62" s="158">
        <f t="shared" si="53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4"/>
        <v>0.8571428571428571</v>
      </c>
      <c r="QA62" s="158">
        <f t="shared" si="55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6"/>
        <v>0.8571428571428571</v>
      </c>
      <c r="QI62" s="158">
        <f t="shared" si="57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8"/>
        <v>0.8571428571428571</v>
      </c>
      <c r="QQ62" s="158">
        <f t="shared" si="59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60"/>
        <v>0.8571428571428571</v>
      </c>
      <c r="QY62" s="158">
        <f t="shared" si="61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2"/>
        <v>0.8571428571428571</v>
      </c>
      <c r="RG62" s="158">
        <f t="shared" si="63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4"/>
        <v>0.8571428571428571</v>
      </c>
      <c r="RO62" s="158">
        <f t="shared" si="65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6"/>
        <v>0.8571428571428571</v>
      </c>
      <c r="RW62" s="158">
        <f t="shared" si="67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8"/>
        <v>0.8571428571428571</v>
      </c>
      <c r="SE62" s="158">
        <f t="shared" si="69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70"/>
        <v>0.8571428571428571</v>
      </c>
      <c r="SM62" s="158">
        <f t="shared" si="71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2"/>
        <v>0.8571428571428571</v>
      </c>
      <c r="SU62" s="158">
        <f t="shared" si="73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4"/>
        <v>0.8571428571428571</v>
      </c>
      <c r="TC62" s="158">
        <f t="shared" si="75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6"/>
        <v>0.8571428571428571</v>
      </c>
      <c r="TK62" s="158">
        <f t="shared" si="77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8"/>
        <v>0.8571428571428571</v>
      </c>
      <c r="TS62" s="158">
        <f t="shared" si="79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80"/>
        <v>0.8571428571428571</v>
      </c>
      <c r="UA62" s="158">
        <f t="shared" si="81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2"/>
        <v>0.8571428571428571</v>
      </c>
      <c r="UI62" s="158">
        <f t="shared" si="83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4"/>
        <v>0.8571428571428571</v>
      </c>
      <c r="UQ62" s="158">
        <f t="shared" si="85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6"/>
        <v>0.8571428571428571</v>
      </c>
      <c r="UY62" s="158">
        <f t="shared" si="87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8"/>
        <v>0.8571428571428571</v>
      </c>
      <c r="VG62" s="158">
        <f t="shared" si="89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90"/>
        <v>0.8571428571428571</v>
      </c>
      <c r="VO62" s="158">
        <f t="shared" si="91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2"/>
        <v>0.8571428571428571</v>
      </c>
      <c r="VW62" s="158">
        <f t="shared" si="93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4"/>
        <v>0.8571428571428571</v>
      </c>
      <c r="WE62" s="158">
        <f t="shared" si="95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6"/>
        <v>0.8571428571428571</v>
      </c>
      <c r="WM62" s="158">
        <f t="shared" si="97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8"/>
        <v>0.8571428571428571</v>
      </c>
      <c r="WU62" s="158">
        <f t="shared" si="99"/>
        <v>0</v>
      </c>
      <c r="WW62" s="157" t="s">
        <v>77</v>
      </c>
      <c r="WX62" s="157">
        <v>7</v>
      </c>
      <c r="WY62" s="157">
        <v>6</v>
      </c>
      <c r="WZ62" s="157">
        <v>1</v>
      </c>
      <c r="XA62" s="157">
        <v>0</v>
      </c>
      <c r="XB62" s="158">
        <f t="shared" si="100"/>
        <v>0.8571428571428571</v>
      </c>
      <c r="XC62" s="158" t="str">
        <f t="shared" si="101"/>
        <v>OK</v>
      </c>
      <c r="XE62" s="157" t="s">
        <v>77</v>
      </c>
      <c r="XF62" s="157">
        <v>7</v>
      </c>
      <c r="XG62" s="157">
        <v>6</v>
      </c>
      <c r="XH62" s="157">
        <v>1</v>
      </c>
      <c r="XI62" s="157">
        <v>0</v>
      </c>
      <c r="XJ62" s="158">
        <f t="shared" si="102"/>
        <v>0.8571428571428571</v>
      </c>
      <c r="XK62" s="158" t="str">
        <f t="shared" si="123"/>
        <v>OK</v>
      </c>
      <c r="XM62" s="157" t="s">
        <v>77</v>
      </c>
      <c r="XN62" s="157">
        <v>7</v>
      </c>
      <c r="XO62" s="157">
        <v>6</v>
      </c>
      <c r="XP62" s="157">
        <v>1</v>
      </c>
      <c r="XQ62" s="157">
        <v>0</v>
      </c>
      <c r="XR62" s="158">
        <f t="shared" si="103"/>
        <v>0.8571428571428571</v>
      </c>
      <c r="XS62" s="158" t="str">
        <f t="shared" si="124"/>
        <v>OK</v>
      </c>
      <c r="XU62" s="157" t="s">
        <v>77</v>
      </c>
      <c r="XV62" s="157">
        <v>7</v>
      </c>
      <c r="XW62" s="157">
        <v>6</v>
      </c>
      <c r="XX62" s="157">
        <v>1</v>
      </c>
      <c r="XY62" s="157">
        <v>0</v>
      </c>
      <c r="XZ62" s="158">
        <f t="shared" si="104"/>
        <v>0.8571428571428571</v>
      </c>
      <c r="YA62" s="158" t="str">
        <f t="shared" si="105"/>
        <v>OK</v>
      </c>
      <c r="YC62" s="157" t="s">
        <v>77</v>
      </c>
      <c r="YD62" s="157">
        <v>7</v>
      </c>
      <c r="YE62" s="157">
        <v>6</v>
      </c>
      <c r="YF62" s="157">
        <v>1</v>
      </c>
      <c r="YG62" s="157">
        <v>0</v>
      </c>
      <c r="YH62" s="158">
        <f t="shared" si="106"/>
        <v>0.8571428571428571</v>
      </c>
      <c r="YI62" s="158" t="str">
        <f t="shared" si="107"/>
        <v>OK</v>
      </c>
      <c r="YK62" s="157" t="s">
        <v>77</v>
      </c>
      <c r="YL62" s="157">
        <v>7</v>
      </c>
      <c r="YM62" s="157">
        <v>6</v>
      </c>
      <c r="YN62" s="157">
        <v>1</v>
      </c>
      <c r="YO62" s="157">
        <v>0</v>
      </c>
      <c r="YP62" s="158">
        <v>0.86</v>
      </c>
      <c r="YQ62" s="158" t="str">
        <f t="shared" si="125"/>
        <v>OK</v>
      </c>
      <c r="YS62" s="157" t="s">
        <v>77</v>
      </c>
      <c r="YT62" s="157">
        <v>7</v>
      </c>
      <c r="YU62" s="157">
        <v>6</v>
      </c>
      <c r="YV62" s="157">
        <v>1</v>
      </c>
      <c r="YW62" s="157">
        <v>0</v>
      </c>
      <c r="YX62" s="158">
        <v>0.86</v>
      </c>
      <c r="YY62" s="158" t="str">
        <f t="shared" si="109"/>
        <v>OK</v>
      </c>
      <c r="ZA62" s="157" t="s">
        <v>77</v>
      </c>
      <c r="ZB62" s="157">
        <v>7</v>
      </c>
      <c r="ZC62" s="157">
        <v>6</v>
      </c>
      <c r="ZD62" s="157">
        <v>1</v>
      </c>
      <c r="ZE62" s="157">
        <v>0</v>
      </c>
      <c r="ZF62" s="158">
        <v>0.86</v>
      </c>
      <c r="ZG62" s="158" t="str">
        <f t="shared" si="126"/>
        <v>OK</v>
      </c>
      <c r="ZI62" s="157" t="s">
        <v>77</v>
      </c>
      <c r="ZJ62" s="157">
        <v>7</v>
      </c>
      <c r="ZK62" s="157">
        <v>6</v>
      </c>
      <c r="ZL62" s="157">
        <v>1</v>
      </c>
      <c r="ZM62" s="157">
        <v>0</v>
      </c>
      <c r="ZN62" s="158">
        <v>0.86</v>
      </c>
      <c r="ZO62" s="158" t="str">
        <f t="shared" si="111"/>
        <v>OK</v>
      </c>
      <c r="ZQ62" s="157" t="s">
        <v>77</v>
      </c>
      <c r="ZR62" s="157">
        <v>7</v>
      </c>
      <c r="ZS62" s="157">
        <v>6</v>
      </c>
      <c r="ZT62" s="157">
        <v>1</v>
      </c>
      <c r="ZU62" s="157">
        <v>0</v>
      </c>
      <c r="ZV62" s="158">
        <v>0.86</v>
      </c>
      <c r="ZW62" s="158" t="str">
        <f t="shared" si="127"/>
        <v>OK</v>
      </c>
      <c r="ZY62" s="157" t="s">
        <v>77</v>
      </c>
      <c r="ZZ62" s="157">
        <v>7</v>
      </c>
      <c r="AAA62" s="157">
        <v>6</v>
      </c>
      <c r="AAB62" s="157">
        <v>1</v>
      </c>
      <c r="AAC62" s="157">
        <v>0</v>
      </c>
      <c r="AAD62" s="158">
        <v>0.86</v>
      </c>
      <c r="AAE62" s="158" t="str">
        <f t="shared" si="113"/>
        <v>OK</v>
      </c>
      <c r="AAG62" s="157" t="s">
        <v>77</v>
      </c>
      <c r="AAH62" s="157">
        <v>7</v>
      </c>
      <c r="AAI62" s="157">
        <v>6</v>
      </c>
      <c r="AAJ62" s="157">
        <v>1</v>
      </c>
      <c r="AAK62" s="157">
        <v>0</v>
      </c>
      <c r="AAL62" s="158">
        <v>0.86</v>
      </c>
      <c r="AAM62" s="158" t="str">
        <f t="shared" si="128"/>
        <v>OK</v>
      </c>
      <c r="AAO62" s="157" t="s">
        <v>77</v>
      </c>
      <c r="AAP62" s="157">
        <v>7</v>
      </c>
      <c r="AAQ62" s="157">
        <v>6</v>
      </c>
      <c r="AAR62" s="157">
        <v>1</v>
      </c>
      <c r="AAS62" s="157">
        <v>0</v>
      </c>
      <c r="AAT62" s="158">
        <v>0.86</v>
      </c>
      <c r="AAU62" s="158" t="str">
        <f t="shared" si="115"/>
        <v>OK</v>
      </c>
    </row>
    <row r="63" spans="1:723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29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3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4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5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6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7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8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9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10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11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2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3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4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6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7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8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9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0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1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2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3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4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5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22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16"/>
        <v>0.96875</v>
      </c>
      <c r="ID63" s="4">
        <f t="shared" si="28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17"/>
        <v>0.96875</v>
      </c>
      <c r="IL63" s="4">
        <f t="shared" si="29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30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31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2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30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4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31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18"/>
        <v>0.96875</v>
      </c>
      <c r="KP63" s="4">
        <f t="shared" si="36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7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8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19"/>
        <v>0.96875</v>
      </c>
      <c r="LV63" s="4">
        <f t="shared" si="39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20"/>
        <v>0.96875</v>
      </c>
      <c r="MD63" s="158">
        <f t="shared" si="40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41"/>
        <v>0.96875</v>
      </c>
      <c r="ML63" s="158">
        <f t="shared" si="42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3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4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5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6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7"/>
        <v>0.96875</v>
      </c>
      <c r="OU63" s="158">
        <f t="shared" si="48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21"/>
        <v>0.96875</v>
      </c>
      <c r="PC63" s="158">
        <f t="shared" si="49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50"/>
        <v>0.96875</v>
      </c>
      <c r="PK63" s="158">
        <f t="shared" si="51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2"/>
        <v>0.96875</v>
      </c>
      <c r="PS63" s="158">
        <f t="shared" si="53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4"/>
        <v>0.96875</v>
      </c>
      <c r="QA63" s="158">
        <f t="shared" si="55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6"/>
        <v>0.96875</v>
      </c>
      <c r="QI63" s="158">
        <f t="shared" si="57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8"/>
        <v>0.96875</v>
      </c>
      <c r="QQ63" s="158">
        <f t="shared" si="59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60"/>
        <v>0.96875</v>
      </c>
      <c r="QY63" s="158">
        <f t="shared" si="61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2"/>
        <v>0.96875</v>
      </c>
      <c r="RG63" s="158">
        <f t="shared" si="63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4"/>
        <v>0.96875</v>
      </c>
      <c r="RO63" s="158">
        <f t="shared" si="65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6"/>
        <v>0.96875</v>
      </c>
      <c r="RW63" s="158">
        <f t="shared" si="67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8"/>
        <v>0.96875</v>
      </c>
      <c r="SE63" s="158">
        <f t="shared" si="69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70"/>
        <v>0.96875</v>
      </c>
      <c r="SM63" s="158">
        <f t="shared" si="71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2"/>
        <v>0.96875</v>
      </c>
      <c r="SU63" s="158">
        <f t="shared" si="73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4"/>
        <v>0.96875</v>
      </c>
      <c r="TC63" s="158">
        <f t="shared" si="75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6"/>
        <v>0.96875</v>
      </c>
      <c r="TK63" s="158">
        <f t="shared" si="77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8"/>
        <v>0.96875</v>
      </c>
      <c r="TS63" s="158">
        <f t="shared" si="79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80"/>
        <v>0.96875</v>
      </c>
      <c r="UA63" s="158">
        <f t="shared" si="81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2"/>
        <v>0.96875</v>
      </c>
      <c r="UI63" s="158">
        <f t="shared" si="83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4"/>
        <v>0.96875</v>
      </c>
      <c r="UQ63" s="158">
        <f t="shared" si="85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6"/>
        <v>0.96875</v>
      </c>
      <c r="UY63" s="158">
        <f t="shared" si="87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8"/>
        <v>0.96875</v>
      </c>
      <c r="VG63" s="158">
        <f t="shared" si="89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90"/>
        <v>0.96875</v>
      </c>
      <c r="VO63" s="158">
        <f t="shared" si="91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2"/>
        <v>0.96875</v>
      </c>
      <c r="VW63" s="158">
        <f t="shared" si="93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4"/>
        <v>0.96875</v>
      </c>
      <c r="WE63" s="158">
        <f t="shared" si="95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6"/>
        <v>0.96875</v>
      </c>
      <c r="WM63" s="158">
        <f t="shared" si="97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8"/>
        <v>1</v>
      </c>
      <c r="WU63" s="158">
        <f t="shared" si="99"/>
        <v>3.125E-2</v>
      </c>
      <c r="WW63" s="157" t="s">
        <v>78</v>
      </c>
      <c r="WX63" s="157">
        <v>32</v>
      </c>
      <c r="WY63" s="157">
        <v>32</v>
      </c>
      <c r="WZ63" s="157">
        <v>0</v>
      </c>
      <c r="XA63" s="157">
        <v>0</v>
      </c>
      <c r="XB63" s="158">
        <f t="shared" si="100"/>
        <v>1</v>
      </c>
      <c r="XC63" s="158" t="str">
        <f t="shared" si="101"/>
        <v>OK</v>
      </c>
      <c r="XE63" s="157" t="s">
        <v>78</v>
      </c>
      <c r="XF63" s="157">
        <v>32</v>
      </c>
      <c r="XG63" s="157">
        <v>32</v>
      </c>
      <c r="XH63" s="157">
        <v>0</v>
      </c>
      <c r="XI63" s="157">
        <v>0</v>
      </c>
      <c r="XJ63" s="158">
        <f t="shared" si="102"/>
        <v>1</v>
      </c>
      <c r="XK63" s="158" t="str">
        <f t="shared" si="123"/>
        <v>OK</v>
      </c>
      <c r="XM63" s="157" t="s">
        <v>78</v>
      </c>
      <c r="XN63" s="157">
        <v>32</v>
      </c>
      <c r="XO63" s="157">
        <v>32</v>
      </c>
      <c r="XP63" s="157">
        <v>0</v>
      </c>
      <c r="XQ63" s="157">
        <v>0</v>
      </c>
      <c r="XR63" s="158">
        <f t="shared" si="103"/>
        <v>1</v>
      </c>
      <c r="XS63" s="158" t="str">
        <f t="shared" si="124"/>
        <v>OK</v>
      </c>
      <c r="XU63" s="157" t="s">
        <v>78</v>
      </c>
      <c r="XV63" s="157">
        <v>32</v>
      </c>
      <c r="XW63" s="157">
        <v>32</v>
      </c>
      <c r="XX63" s="157">
        <v>0</v>
      </c>
      <c r="XY63" s="157">
        <v>0</v>
      </c>
      <c r="XZ63" s="158">
        <f t="shared" si="104"/>
        <v>1</v>
      </c>
      <c r="YA63" s="158" t="str">
        <f t="shared" si="105"/>
        <v>OK</v>
      </c>
      <c r="YC63" s="157" t="s">
        <v>78</v>
      </c>
      <c r="YD63" s="157">
        <v>32</v>
      </c>
      <c r="YE63" s="157">
        <v>32</v>
      </c>
      <c r="YF63" s="157">
        <v>0</v>
      </c>
      <c r="YG63" s="157">
        <v>0</v>
      </c>
      <c r="YH63" s="158">
        <f t="shared" si="106"/>
        <v>1</v>
      </c>
      <c r="YI63" s="158" t="str">
        <f t="shared" si="107"/>
        <v>OK</v>
      </c>
      <c r="YK63" s="157" t="s">
        <v>78</v>
      </c>
      <c r="YL63" s="157">
        <v>32</v>
      </c>
      <c r="YM63" s="157">
        <v>32</v>
      </c>
      <c r="YN63" s="157">
        <v>0</v>
      </c>
      <c r="YO63" s="157">
        <v>0</v>
      </c>
      <c r="YP63" s="158">
        <v>1</v>
      </c>
      <c r="YQ63" s="158" t="str">
        <f t="shared" si="125"/>
        <v>OK</v>
      </c>
      <c r="YS63" s="157" t="s">
        <v>78</v>
      </c>
      <c r="YT63" s="157">
        <v>32</v>
      </c>
      <c r="YU63" s="157">
        <v>32</v>
      </c>
      <c r="YV63" s="157">
        <v>0</v>
      </c>
      <c r="YW63" s="157">
        <v>0</v>
      </c>
      <c r="YX63" s="158">
        <v>1</v>
      </c>
      <c r="YY63" s="158" t="str">
        <f t="shared" si="109"/>
        <v>OK</v>
      </c>
      <c r="ZA63" s="157" t="s">
        <v>78</v>
      </c>
      <c r="ZB63" s="157">
        <v>32</v>
      </c>
      <c r="ZC63" s="157">
        <v>32</v>
      </c>
      <c r="ZD63" s="157">
        <v>0</v>
      </c>
      <c r="ZE63" s="157">
        <v>0</v>
      </c>
      <c r="ZF63" s="158">
        <v>1</v>
      </c>
      <c r="ZG63" s="158" t="str">
        <f t="shared" si="126"/>
        <v>OK</v>
      </c>
      <c r="ZI63" s="157" t="s">
        <v>78</v>
      </c>
      <c r="ZJ63" s="157">
        <v>32</v>
      </c>
      <c r="ZK63" s="157">
        <v>32</v>
      </c>
      <c r="ZL63" s="157">
        <v>0</v>
      </c>
      <c r="ZM63" s="157">
        <v>0</v>
      </c>
      <c r="ZN63" s="158">
        <v>1</v>
      </c>
      <c r="ZO63" s="158" t="str">
        <f t="shared" si="111"/>
        <v>OK</v>
      </c>
      <c r="ZQ63" s="157" t="s">
        <v>78</v>
      </c>
      <c r="ZR63" s="157">
        <v>32</v>
      </c>
      <c r="ZS63" s="157">
        <v>32</v>
      </c>
      <c r="ZT63" s="157">
        <v>0</v>
      </c>
      <c r="ZU63" s="157">
        <v>0</v>
      </c>
      <c r="ZV63" s="158">
        <v>1</v>
      </c>
      <c r="ZW63" s="158" t="str">
        <f t="shared" si="127"/>
        <v>OK</v>
      </c>
      <c r="ZY63" s="157" t="s">
        <v>78</v>
      </c>
      <c r="ZZ63" s="157">
        <v>32</v>
      </c>
      <c r="AAA63" s="157">
        <v>32</v>
      </c>
      <c r="AAB63" s="157">
        <v>0</v>
      </c>
      <c r="AAC63" s="157">
        <v>0</v>
      </c>
      <c r="AAD63" s="158">
        <v>1</v>
      </c>
      <c r="AAE63" s="158" t="str">
        <f t="shared" si="113"/>
        <v>OK</v>
      </c>
      <c r="AAG63" s="157" t="s">
        <v>78</v>
      </c>
      <c r="AAH63" s="157">
        <v>32</v>
      </c>
      <c r="AAI63" s="157">
        <v>32</v>
      </c>
      <c r="AAJ63" s="157">
        <v>0</v>
      </c>
      <c r="AAK63" s="157">
        <v>0</v>
      </c>
      <c r="AAL63" s="158">
        <v>1</v>
      </c>
      <c r="AAM63" s="158" t="str">
        <f t="shared" si="128"/>
        <v>OK</v>
      </c>
      <c r="AAO63" s="157" t="s">
        <v>78</v>
      </c>
      <c r="AAP63" s="157">
        <v>32</v>
      </c>
      <c r="AAQ63" s="157">
        <v>32</v>
      </c>
      <c r="AAR63" s="157">
        <v>0</v>
      </c>
      <c r="AAS63" s="157">
        <v>0</v>
      </c>
      <c r="AAT63" s="158">
        <v>1</v>
      </c>
      <c r="AAU63" s="158" t="str">
        <f t="shared" si="115"/>
        <v>OK</v>
      </c>
    </row>
    <row r="64" spans="1:723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29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3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4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5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6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7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8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9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10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11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2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3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4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6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7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8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9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0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1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2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3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4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5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22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16"/>
        <v>0.2</v>
      </c>
      <c r="ID64" s="4">
        <f t="shared" si="28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17"/>
        <v>0.2</v>
      </c>
      <c r="IL64" s="4">
        <f t="shared" si="29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30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31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2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30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4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31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18"/>
        <v>0.2</v>
      </c>
      <c r="KP64" s="4">
        <f t="shared" si="36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7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8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19"/>
        <v>0.2</v>
      </c>
      <c r="LV64" s="4">
        <f t="shared" si="39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20"/>
        <v>0.2</v>
      </c>
      <c r="MD64" s="158">
        <f t="shared" si="40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41"/>
        <v>0.2</v>
      </c>
      <c r="ML64" s="158">
        <f t="shared" si="42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3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4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5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6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7"/>
        <v>0.2</v>
      </c>
      <c r="OU64" s="158">
        <f t="shared" si="48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21"/>
        <v>0.2</v>
      </c>
      <c r="PC64" s="158">
        <f t="shared" si="49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50"/>
        <v>0.2</v>
      </c>
      <c r="PK64" s="158">
        <f t="shared" si="51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2"/>
        <v>0.2</v>
      </c>
      <c r="PS64" s="158">
        <f t="shared" si="53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4"/>
        <v>0.2</v>
      </c>
      <c r="QA64" s="158">
        <f t="shared" si="55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6"/>
        <v>0.2</v>
      </c>
      <c r="QI64" s="158">
        <f t="shared" si="57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8"/>
        <v>0.2</v>
      </c>
      <c r="QQ64" s="158">
        <f t="shared" si="59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60"/>
        <v>0.2</v>
      </c>
      <c r="QY64" s="158">
        <f t="shared" si="61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2"/>
        <v>0.2</v>
      </c>
      <c r="RG64" s="158">
        <f t="shared" si="63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4"/>
        <v>0.2</v>
      </c>
      <c r="RO64" s="158">
        <f t="shared" si="65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6"/>
        <v>0.2</v>
      </c>
      <c r="RW64" s="158">
        <f t="shared" si="67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8"/>
        <v>0.2</v>
      </c>
      <c r="SE64" s="158">
        <f t="shared" si="69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70"/>
        <v>0.2</v>
      </c>
      <c r="SM64" s="158">
        <f t="shared" si="71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2"/>
        <v>0.2</v>
      </c>
      <c r="SU64" s="158">
        <f t="shared" si="73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4"/>
        <v>0.2</v>
      </c>
      <c r="TC64" s="158">
        <f t="shared" si="75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6"/>
        <v>0.2</v>
      </c>
      <c r="TK64" s="158">
        <f t="shared" si="77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8"/>
        <v>0.2</v>
      </c>
      <c r="TS64" s="158">
        <f t="shared" si="79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80"/>
        <v>0.2</v>
      </c>
      <c r="UA64" s="158">
        <f t="shared" si="81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2"/>
        <v>0.2</v>
      </c>
      <c r="UI64" s="158">
        <f t="shared" si="83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4"/>
        <v>0.2</v>
      </c>
      <c r="UQ64" s="158">
        <f t="shared" si="85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6"/>
        <v>0.2</v>
      </c>
      <c r="UY64" s="158">
        <f t="shared" si="87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8"/>
        <v>0.2</v>
      </c>
      <c r="VG64" s="158">
        <f t="shared" si="89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90"/>
        <v>0.2</v>
      </c>
      <c r="VO64" s="158">
        <f t="shared" si="91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2"/>
        <v>0.2</v>
      </c>
      <c r="VW64" s="158">
        <f t="shared" si="93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4"/>
        <v>0.2</v>
      </c>
      <c r="WE64" s="158">
        <f t="shared" si="95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6"/>
        <v>0.2</v>
      </c>
      <c r="WM64" s="158">
        <f t="shared" si="97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8"/>
        <v>0.2</v>
      </c>
      <c r="WU64" s="158">
        <f t="shared" si="99"/>
        <v>0</v>
      </c>
      <c r="WW64" s="157" t="s">
        <v>266</v>
      </c>
      <c r="WX64" s="157">
        <v>160</v>
      </c>
      <c r="WY64" s="157">
        <v>32</v>
      </c>
      <c r="WZ64" s="157">
        <v>49</v>
      </c>
      <c r="XA64" s="157">
        <v>79</v>
      </c>
      <c r="XB64" s="158">
        <f t="shared" si="100"/>
        <v>0.2</v>
      </c>
      <c r="XC64" s="158" t="str">
        <f t="shared" si="101"/>
        <v>OK</v>
      </c>
      <c r="XE64" s="157" t="s">
        <v>266</v>
      </c>
      <c r="XF64" s="157">
        <v>160</v>
      </c>
      <c r="XG64" s="157">
        <v>32</v>
      </c>
      <c r="XH64" s="157">
        <v>49</v>
      </c>
      <c r="XI64" s="157">
        <v>79</v>
      </c>
      <c r="XJ64" s="158">
        <f t="shared" si="102"/>
        <v>0.2</v>
      </c>
      <c r="XK64" s="158" t="str">
        <f t="shared" si="123"/>
        <v>OK</v>
      </c>
      <c r="XL64" s="157" t="s">
        <v>436</v>
      </c>
      <c r="XM64" s="157" t="s">
        <v>266</v>
      </c>
      <c r="XN64" s="157">
        <v>160</v>
      </c>
      <c r="XO64" s="157">
        <v>32</v>
      </c>
      <c r="XP64" s="157">
        <v>49</v>
      </c>
      <c r="XQ64" s="157">
        <v>79</v>
      </c>
      <c r="XR64" s="158">
        <f t="shared" si="103"/>
        <v>0.2</v>
      </c>
      <c r="XS64" s="158" t="str">
        <f t="shared" si="124"/>
        <v>OK</v>
      </c>
      <c r="XU64" s="157" t="s">
        <v>266</v>
      </c>
      <c r="XV64" s="157">
        <v>160</v>
      </c>
      <c r="XW64" s="157">
        <v>32</v>
      </c>
      <c r="XX64" s="157">
        <v>49</v>
      </c>
      <c r="XY64" s="157">
        <v>79</v>
      </c>
      <c r="XZ64" s="158">
        <f t="shared" si="104"/>
        <v>0.2</v>
      </c>
      <c r="YA64" s="158" t="str">
        <f t="shared" si="105"/>
        <v>OK</v>
      </c>
      <c r="YB64" s="196" t="s">
        <v>443</v>
      </c>
      <c r="YC64" s="157" t="s">
        <v>266</v>
      </c>
      <c r="YD64" s="157">
        <v>160</v>
      </c>
      <c r="YE64" s="157">
        <v>32</v>
      </c>
      <c r="YF64" s="157">
        <v>49</v>
      </c>
      <c r="YG64" s="157">
        <v>79</v>
      </c>
      <c r="YH64" s="158">
        <f t="shared" si="106"/>
        <v>0.2</v>
      </c>
      <c r="YI64" s="158" t="str">
        <f t="shared" si="107"/>
        <v>OK</v>
      </c>
      <c r="YK64" s="157" t="s">
        <v>266</v>
      </c>
      <c r="YL64" s="157">
        <v>160</v>
      </c>
      <c r="YM64" s="157">
        <v>32</v>
      </c>
      <c r="YN64" s="157">
        <v>49</v>
      </c>
      <c r="YO64" s="157">
        <v>79</v>
      </c>
      <c r="YP64" s="158">
        <v>0.2</v>
      </c>
      <c r="YQ64" s="158" t="str">
        <f t="shared" si="125"/>
        <v>OK</v>
      </c>
      <c r="YR64" s="196" t="s">
        <v>443</v>
      </c>
      <c r="YS64" s="157" t="s">
        <v>266</v>
      </c>
      <c r="YT64" s="157">
        <v>160</v>
      </c>
      <c r="YU64" s="157">
        <v>32</v>
      </c>
      <c r="YV64" s="157">
        <v>49</v>
      </c>
      <c r="YW64" s="157">
        <v>79</v>
      </c>
      <c r="YX64" s="158">
        <v>0.2</v>
      </c>
      <c r="YY64" s="158" t="str">
        <f t="shared" si="109"/>
        <v>OK</v>
      </c>
      <c r="ZA64" s="157" t="s">
        <v>266</v>
      </c>
      <c r="ZB64" s="157">
        <v>160</v>
      </c>
      <c r="ZC64" s="157">
        <v>32</v>
      </c>
      <c r="ZD64" s="157">
        <v>49</v>
      </c>
      <c r="ZE64" s="157">
        <v>79</v>
      </c>
      <c r="ZF64" s="158">
        <v>0.2</v>
      </c>
      <c r="ZG64" s="158" t="str">
        <f t="shared" si="126"/>
        <v>OK</v>
      </c>
      <c r="ZH64" s="196" t="s">
        <v>443</v>
      </c>
      <c r="ZI64" s="157" t="s">
        <v>266</v>
      </c>
      <c r="ZJ64" s="157">
        <v>160</v>
      </c>
      <c r="ZK64" s="157">
        <v>32</v>
      </c>
      <c r="ZL64" s="157">
        <v>49</v>
      </c>
      <c r="ZM64" s="157">
        <v>79</v>
      </c>
      <c r="ZN64" s="158">
        <v>0.2</v>
      </c>
      <c r="ZO64" s="158" t="str">
        <f t="shared" si="111"/>
        <v>OK</v>
      </c>
      <c r="ZQ64" s="157" t="s">
        <v>266</v>
      </c>
      <c r="ZR64" s="157">
        <v>160</v>
      </c>
      <c r="ZS64" s="157">
        <v>32</v>
      </c>
      <c r="ZT64" s="157">
        <v>49</v>
      </c>
      <c r="ZU64" s="157">
        <v>79</v>
      </c>
      <c r="ZV64" s="158">
        <v>0.2</v>
      </c>
      <c r="ZW64" s="158" t="str">
        <f t="shared" si="127"/>
        <v>OK</v>
      </c>
      <c r="ZX64" s="196" t="s">
        <v>443</v>
      </c>
      <c r="ZY64" s="157" t="s">
        <v>266</v>
      </c>
      <c r="ZZ64" s="157">
        <v>160</v>
      </c>
      <c r="AAA64" s="157">
        <v>32</v>
      </c>
      <c r="AAB64" s="157">
        <v>49</v>
      </c>
      <c r="AAC64" s="157">
        <v>79</v>
      </c>
      <c r="AAD64" s="158">
        <v>0.2</v>
      </c>
      <c r="AAE64" s="158" t="str">
        <f t="shared" si="113"/>
        <v>OK</v>
      </c>
      <c r="AAG64" s="157" t="s">
        <v>266</v>
      </c>
      <c r="AAH64" s="157">
        <v>160</v>
      </c>
      <c r="AAI64" s="157">
        <v>32</v>
      </c>
      <c r="AAJ64" s="157">
        <v>49</v>
      </c>
      <c r="AAK64" s="157">
        <v>79</v>
      </c>
      <c r="AAL64" s="158">
        <v>0.2</v>
      </c>
      <c r="AAM64" s="158" t="str">
        <f t="shared" si="128"/>
        <v>OK</v>
      </c>
      <c r="AAN64" s="196" t="s">
        <v>443</v>
      </c>
      <c r="AAO64" s="157" t="s">
        <v>266</v>
      </c>
      <c r="AAP64" s="157">
        <v>160</v>
      </c>
      <c r="AAQ64" s="157">
        <v>32</v>
      </c>
      <c r="AAR64" s="157">
        <v>49</v>
      </c>
      <c r="AAS64" s="157">
        <v>79</v>
      </c>
      <c r="AAT64" s="158">
        <v>0.2</v>
      </c>
      <c r="AAU64" s="158" t="str">
        <f t="shared" si="115"/>
        <v>OK</v>
      </c>
    </row>
    <row r="65" spans="1:723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29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3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4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5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6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7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8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9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10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11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2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3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4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6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7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8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9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0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1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2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3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4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5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22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7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16"/>
        <v>1</v>
      </c>
      <c r="ID65" s="4">
        <f t="shared" si="28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17"/>
        <v>1</v>
      </c>
      <c r="IL65" s="4">
        <f t="shared" si="29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30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31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2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30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4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31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18"/>
        <v>1</v>
      </c>
      <c r="KP65" s="4">
        <f t="shared" si="36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7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8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19"/>
        <v>1</v>
      </c>
      <c r="LV65" s="4">
        <f t="shared" si="39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20"/>
        <v>1</v>
      </c>
      <c r="MD65" s="158">
        <f t="shared" si="40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41"/>
        <v>1</v>
      </c>
      <c r="ML65" s="158">
        <f t="shared" si="42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3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4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5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6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7"/>
        <v>1</v>
      </c>
      <c r="OU65" s="158">
        <f t="shared" si="48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21"/>
        <v>1</v>
      </c>
      <c r="PC65" s="158">
        <f t="shared" si="49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50"/>
        <v>1</v>
      </c>
      <c r="PK65" s="158">
        <f t="shared" si="51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2"/>
        <v>1</v>
      </c>
      <c r="PS65" s="158">
        <f t="shared" si="53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4"/>
        <v>1</v>
      </c>
      <c r="QA65" s="158">
        <f t="shared" si="55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6"/>
        <v>1</v>
      </c>
      <c r="QI65" s="158">
        <f t="shared" si="57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8"/>
        <v>1</v>
      </c>
      <c r="QQ65" s="158">
        <f t="shared" si="59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60"/>
        <v>1</v>
      </c>
      <c r="QY65" s="158">
        <f t="shared" si="61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2"/>
        <v>1</v>
      </c>
      <c r="RG65" s="158">
        <f t="shared" si="63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4"/>
        <v>1</v>
      </c>
      <c r="RO65" s="158">
        <f t="shared" si="65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6"/>
        <v>1</v>
      </c>
      <c r="RW65" s="158">
        <f t="shared" si="67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8"/>
        <v>1</v>
      </c>
      <c r="SE65" s="158">
        <f t="shared" si="69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70"/>
        <v>1</v>
      </c>
      <c r="SM65" s="158">
        <f t="shared" si="71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2"/>
        <v>1</v>
      </c>
      <c r="SU65" s="158">
        <f t="shared" si="73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4"/>
        <v>1</v>
      </c>
      <c r="TC65" s="158">
        <f t="shared" si="75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6"/>
        <v>1</v>
      </c>
      <c r="TK65" s="158">
        <f t="shared" si="77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8"/>
        <v>1</v>
      </c>
      <c r="TS65" s="158">
        <f t="shared" si="79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80"/>
        <v>1</v>
      </c>
      <c r="UA65" s="158">
        <f t="shared" si="81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2"/>
        <v>1</v>
      </c>
      <c r="UI65" s="158">
        <f t="shared" si="83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4"/>
        <v>1</v>
      </c>
      <c r="UQ65" s="158">
        <f t="shared" si="85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6"/>
        <v>1</v>
      </c>
      <c r="UY65" s="158">
        <f t="shared" si="87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8"/>
        <v>1</v>
      </c>
      <c r="VG65" s="158">
        <f t="shared" si="89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90"/>
        <v>1</v>
      </c>
      <c r="VO65" s="158">
        <f t="shared" si="91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2"/>
        <v>1</v>
      </c>
      <c r="VW65" s="158">
        <f t="shared" si="93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4"/>
        <v>1</v>
      </c>
      <c r="WE65" s="158">
        <f t="shared" si="95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6"/>
        <v>1</v>
      </c>
      <c r="WM65" s="158">
        <f t="shared" si="97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8"/>
        <v>1</v>
      </c>
      <c r="WU65" s="158">
        <f t="shared" si="99"/>
        <v>0</v>
      </c>
      <c r="WW65" s="157" t="s">
        <v>106</v>
      </c>
      <c r="WX65" s="157">
        <v>52</v>
      </c>
      <c r="WY65" s="157">
        <v>52</v>
      </c>
      <c r="WZ65" s="157">
        <v>0</v>
      </c>
      <c r="XA65" s="157">
        <v>0</v>
      </c>
      <c r="XB65" s="158">
        <f t="shared" si="100"/>
        <v>1</v>
      </c>
      <c r="XC65" s="158" t="str">
        <f t="shared" si="101"/>
        <v>OK</v>
      </c>
      <c r="XE65" s="157" t="s">
        <v>106</v>
      </c>
      <c r="XF65" s="157">
        <v>52</v>
      </c>
      <c r="XG65" s="157">
        <v>52</v>
      </c>
      <c r="XH65" s="157">
        <v>0</v>
      </c>
      <c r="XI65" s="157">
        <v>0</v>
      </c>
      <c r="XJ65" s="158">
        <f t="shared" si="102"/>
        <v>1</v>
      </c>
      <c r="XK65" s="158" t="str">
        <f t="shared" si="123"/>
        <v>OK</v>
      </c>
      <c r="XM65" s="157" t="s">
        <v>106</v>
      </c>
      <c r="XN65" s="157">
        <v>52</v>
      </c>
      <c r="XO65" s="157">
        <v>52</v>
      </c>
      <c r="XP65" s="157">
        <v>0</v>
      </c>
      <c r="XQ65" s="157">
        <v>0</v>
      </c>
      <c r="XR65" s="158">
        <f t="shared" si="103"/>
        <v>1</v>
      </c>
      <c r="XS65" s="158" t="str">
        <f t="shared" si="124"/>
        <v>OK</v>
      </c>
      <c r="XU65" s="157" t="s">
        <v>106</v>
      </c>
      <c r="XV65" s="157">
        <v>52</v>
      </c>
      <c r="XW65" s="157">
        <v>52</v>
      </c>
      <c r="XX65" s="157">
        <v>0</v>
      </c>
      <c r="XY65" s="157">
        <v>0</v>
      </c>
      <c r="XZ65" s="158">
        <f t="shared" si="104"/>
        <v>1</v>
      </c>
      <c r="YA65" s="158" t="str">
        <f t="shared" si="105"/>
        <v>OK</v>
      </c>
      <c r="YC65" s="157" t="s">
        <v>106</v>
      </c>
      <c r="YD65" s="157">
        <v>52</v>
      </c>
      <c r="YE65" s="157">
        <v>52</v>
      </c>
      <c r="YF65" s="157">
        <v>0</v>
      </c>
      <c r="YG65" s="157">
        <v>0</v>
      </c>
      <c r="YH65" s="158">
        <f t="shared" si="106"/>
        <v>1</v>
      </c>
      <c r="YI65" s="158" t="str">
        <f t="shared" si="107"/>
        <v>OK</v>
      </c>
      <c r="YK65" s="157" t="s">
        <v>106</v>
      </c>
      <c r="YL65" s="157">
        <v>52</v>
      </c>
      <c r="YM65" s="157">
        <v>52</v>
      </c>
      <c r="YN65" s="157">
        <v>0</v>
      </c>
      <c r="YO65" s="157">
        <v>0</v>
      </c>
      <c r="YP65" s="158">
        <v>1</v>
      </c>
      <c r="YQ65" s="158" t="str">
        <f t="shared" si="125"/>
        <v>OK</v>
      </c>
      <c r="YS65" s="157" t="s">
        <v>106</v>
      </c>
      <c r="YT65" s="157">
        <v>52</v>
      </c>
      <c r="YU65" s="157">
        <v>52</v>
      </c>
      <c r="YV65" s="157">
        <v>0</v>
      </c>
      <c r="YW65" s="157">
        <v>0</v>
      </c>
      <c r="YX65" s="158">
        <v>1</v>
      </c>
      <c r="YY65" s="158" t="str">
        <f t="shared" si="109"/>
        <v>OK</v>
      </c>
      <c r="ZA65" s="157" t="s">
        <v>106</v>
      </c>
      <c r="ZB65" s="157">
        <v>52</v>
      </c>
      <c r="ZC65" s="157">
        <v>52</v>
      </c>
      <c r="ZD65" s="157">
        <v>0</v>
      </c>
      <c r="ZE65" s="157">
        <v>0</v>
      </c>
      <c r="ZF65" s="158">
        <v>1</v>
      </c>
      <c r="ZG65" s="158" t="str">
        <f t="shared" si="126"/>
        <v>OK</v>
      </c>
      <c r="ZI65" s="157" t="s">
        <v>106</v>
      </c>
      <c r="ZJ65" s="157">
        <v>52</v>
      </c>
      <c r="ZK65" s="157">
        <v>52</v>
      </c>
      <c r="ZL65" s="157">
        <v>0</v>
      </c>
      <c r="ZM65" s="157">
        <v>0</v>
      </c>
      <c r="ZN65" s="158">
        <v>1</v>
      </c>
      <c r="ZO65" s="158" t="str">
        <f t="shared" si="111"/>
        <v>OK</v>
      </c>
      <c r="ZQ65" s="157" t="s">
        <v>106</v>
      </c>
      <c r="ZR65" s="157">
        <v>52</v>
      </c>
      <c r="ZS65" s="157">
        <v>52</v>
      </c>
      <c r="ZT65" s="157">
        <v>0</v>
      </c>
      <c r="ZU65" s="157">
        <v>0</v>
      </c>
      <c r="ZV65" s="158">
        <v>1</v>
      </c>
      <c r="ZW65" s="158" t="str">
        <f t="shared" si="127"/>
        <v>OK</v>
      </c>
      <c r="ZY65" s="157" t="s">
        <v>106</v>
      </c>
      <c r="ZZ65" s="157">
        <v>52</v>
      </c>
      <c r="AAA65" s="157">
        <v>52</v>
      </c>
      <c r="AAB65" s="157">
        <v>0</v>
      </c>
      <c r="AAC65" s="157">
        <v>0</v>
      </c>
      <c r="AAD65" s="158">
        <v>1</v>
      </c>
      <c r="AAE65" s="158" t="str">
        <f t="shared" si="113"/>
        <v>OK</v>
      </c>
      <c r="AAG65" s="157" t="s">
        <v>106</v>
      </c>
      <c r="AAH65" s="157">
        <v>52</v>
      </c>
      <c r="AAI65" s="157">
        <v>52</v>
      </c>
      <c r="AAJ65" s="157">
        <v>0</v>
      </c>
      <c r="AAK65" s="157">
        <v>0</v>
      </c>
      <c r="AAL65" s="158">
        <v>1</v>
      </c>
      <c r="AAM65" s="158" t="str">
        <f t="shared" si="128"/>
        <v>OK</v>
      </c>
      <c r="AAO65" s="157" t="s">
        <v>106</v>
      </c>
      <c r="AAP65" s="157">
        <v>52</v>
      </c>
      <c r="AAQ65" s="157">
        <v>52</v>
      </c>
      <c r="AAR65" s="157">
        <v>0</v>
      </c>
      <c r="AAS65" s="157">
        <v>0</v>
      </c>
      <c r="AAT65" s="158">
        <v>1</v>
      </c>
      <c r="AAU65" s="158" t="str">
        <f t="shared" si="115"/>
        <v>OK</v>
      </c>
    </row>
    <row r="66" spans="1:723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29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3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4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5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6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7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8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9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10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11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2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3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4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32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6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7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8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9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0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1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2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3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4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5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22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16"/>
        <v>1</v>
      </c>
      <c r="ID66" s="4">
        <f t="shared" si="28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17"/>
        <v>1</v>
      </c>
      <c r="IL66" s="4">
        <f t="shared" si="29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30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31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2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30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4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31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18"/>
        <v>1</v>
      </c>
      <c r="KP66" s="4">
        <f t="shared" si="36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7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8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19"/>
        <v>1</v>
      </c>
      <c r="LV66" s="4">
        <f t="shared" si="39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20"/>
        <v>1</v>
      </c>
      <c r="MD66" s="158">
        <f t="shared" si="40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41"/>
        <v>1</v>
      </c>
      <c r="ML66" s="158">
        <f t="shared" si="42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3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4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5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6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7"/>
        <v>1</v>
      </c>
      <c r="OU66" s="158">
        <f t="shared" si="48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21"/>
        <v>1</v>
      </c>
      <c r="PC66" s="158">
        <f t="shared" si="49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50"/>
        <v>1</v>
      </c>
      <c r="PK66" s="158">
        <f t="shared" si="51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2"/>
        <v>1</v>
      </c>
      <c r="PS66" s="158">
        <f t="shared" si="53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4"/>
        <v>1</v>
      </c>
      <c r="QA66" s="158">
        <f t="shared" si="55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6"/>
        <v>1</v>
      </c>
      <c r="QI66" s="158">
        <f t="shared" si="57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8"/>
        <v>1</v>
      </c>
      <c r="QQ66" s="158">
        <f t="shared" si="59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60"/>
        <v>1</v>
      </c>
      <c r="QY66" s="158">
        <f t="shared" si="61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2"/>
        <v>1</v>
      </c>
      <c r="RG66" s="158">
        <f t="shared" si="63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4"/>
        <v>1</v>
      </c>
      <c r="RO66" s="158">
        <f t="shared" si="65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6"/>
        <v>1</v>
      </c>
      <c r="RW66" s="158">
        <f t="shared" si="67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8"/>
        <v>1</v>
      </c>
      <c r="SE66" s="158">
        <f t="shared" si="69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70"/>
        <v>1</v>
      </c>
      <c r="SM66" s="158">
        <f t="shared" si="71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2"/>
        <v>1</v>
      </c>
      <c r="SU66" s="158">
        <f t="shared" si="73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4"/>
        <v>1</v>
      </c>
      <c r="TC66" s="158">
        <f t="shared" si="75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6"/>
        <v>1</v>
      </c>
      <c r="TK66" s="158">
        <f t="shared" si="77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8"/>
        <v>1</v>
      </c>
      <c r="TS66" s="158">
        <f t="shared" si="79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80"/>
        <v>1</v>
      </c>
      <c r="UA66" s="158">
        <f t="shared" si="81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2"/>
        <v>1</v>
      </c>
      <c r="UI66" s="158">
        <f t="shared" si="83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4"/>
        <v>1</v>
      </c>
      <c r="UQ66" s="158">
        <f t="shared" si="85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6"/>
        <v>1</v>
      </c>
      <c r="UY66" s="158">
        <f t="shared" si="87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8"/>
        <v>1</v>
      </c>
      <c r="VG66" s="158">
        <f t="shared" si="89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90"/>
        <v>1</v>
      </c>
      <c r="VO66" s="158">
        <f t="shared" si="91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2"/>
        <v>1</v>
      </c>
      <c r="VW66" s="158">
        <f t="shared" si="93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4"/>
        <v>1</v>
      </c>
      <c r="WE66" s="158">
        <f t="shared" si="95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6"/>
        <v>1</v>
      </c>
      <c r="WM66" s="158">
        <f t="shared" si="97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8"/>
        <v>1</v>
      </c>
      <c r="WU66" s="158">
        <f t="shared" si="99"/>
        <v>0</v>
      </c>
      <c r="WW66" s="157" t="s">
        <v>80</v>
      </c>
      <c r="WX66" s="157">
        <v>20</v>
      </c>
      <c r="WY66" s="157">
        <v>20</v>
      </c>
      <c r="WZ66" s="157">
        <v>0</v>
      </c>
      <c r="XA66" s="157">
        <v>0</v>
      </c>
      <c r="XB66" s="158">
        <f t="shared" si="100"/>
        <v>1</v>
      </c>
      <c r="XC66" s="158" t="str">
        <f t="shared" si="101"/>
        <v>OK</v>
      </c>
      <c r="XE66" s="157" t="s">
        <v>80</v>
      </c>
      <c r="XF66" s="157">
        <v>20</v>
      </c>
      <c r="XG66" s="157">
        <v>20</v>
      </c>
      <c r="XH66" s="157">
        <v>0</v>
      </c>
      <c r="XI66" s="157">
        <v>0</v>
      </c>
      <c r="XJ66" s="158">
        <f t="shared" si="102"/>
        <v>1</v>
      </c>
      <c r="XK66" s="158" t="str">
        <f t="shared" si="123"/>
        <v>OK</v>
      </c>
      <c r="XM66" s="157" t="s">
        <v>80</v>
      </c>
      <c r="XN66" s="157">
        <v>20</v>
      </c>
      <c r="XO66" s="157">
        <v>20</v>
      </c>
      <c r="XP66" s="157">
        <v>0</v>
      </c>
      <c r="XQ66" s="157">
        <v>0</v>
      </c>
      <c r="XR66" s="158">
        <f t="shared" si="103"/>
        <v>1</v>
      </c>
      <c r="XS66" s="158" t="str">
        <f t="shared" si="124"/>
        <v>OK</v>
      </c>
      <c r="XU66" s="157" t="s">
        <v>80</v>
      </c>
      <c r="XV66" s="157">
        <v>20</v>
      </c>
      <c r="XW66" s="157">
        <v>20</v>
      </c>
      <c r="XX66" s="157">
        <v>0</v>
      </c>
      <c r="XY66" s="157">
        <v>0</v>
      </c>
      <c r="XZ66" s="158">
        <f t="shared" si="104"/>
        <v>1</v>
      </c>
      <c r="YA66" s="158" t="str">
        <f t="shared" si="105"/>
        <v>OK</v>
      </c>
      <c r="YC66" s="157" t="s">
        <v>80</v>
      </c>
      <c r="YD66" s="157">
        <v>20</v>
      </c>
      <c r="YE66" s="157">
        <v>20</v>
      </c>
      <c r="YF66" s="157">
        <v>0</v>
      </c>
      <c r="YG66" s="157">
        <v>0</v>
      </c>
      <c r="YH66" s="158">
        <f t="shared" si="106"/>
        <v>1</v>
      </c>
      <c r="YI66" s="158" t="str">
        <f t="shared" si="107"/>
        <v>OK</v>
      </c>
      <c r="YK66" s="157" t="s">
        <v>80</v>
      </c>
      <c r="YL66" s="157">
        <v>20</v>
      </c>
      <c r="YM66" s="157">
        <v>20</v>
      </c>
      <c r="YN66" s="157">
        <v>0</v>
      </c>
      <c r="YO66" s="157">
        <v>0</v>
      </c>
      <c r="YP66" s="158">
        <v>1</v>
      </c>
      <c r="YQ66" s="158" t="str">
        <f t="shared" si="125"/>
        <v>OK</v>
      </c>
      <c r="YS66" s="157" t="s">
        <v>80</v>
      </c>
      <c r="YT66" s="157">
        <v>20</v>
      </c>
      <c r="YU66" s="157">
        <v>20</v>
      </c>
      <c r="YV66" s="157">
        <v>0</v>
      </c>
      <c r="YW66" s="157">
        <v>0</v>
      </c>
      <c r="YX66" s="158">
        <v>1</v>
      </c>
      <c r="YY66" s="158" t="str">
        <f t="shared" si="109"/>
        <v>OK</v>
      </c>
      <c r="ZA66" s="157" t="s">
        <v>80</v>
      </c>
      <c r="ZB66" s="157">
        <v>20</v>
      </c>
      <c r="ZC66" s="157">
        <v>20</v>
      </c>
      <c r="ZD66" s="157">
        <v>0</v>
      </c>
      <c r="ZE66" s="157">
        <v>0</v>
      </c>
      <c r="ZF66" s="158">
        <v>1</v>
      </c>
      <c r="ZG66" s="158" t="str">
        <f t="shared" si="126"/>
        <v>OK</v>
      </c>
      <c r="ZI66" s="157" t="s">
        <v>80</v>
      </c>
      <c r="ZJ66" s="157">
        <v>20</v>
      </c>
      <c r="ZK66" s="157">
        <v>20</v>
      </c>
      <c r="ZL66" s="157">
        <v>0</v>
      </c>
      <c r="ZM66" s="157">
        <v>0</v>
      </c>
      <c r="ZN66" s="158">
        <v>1</v>
      </c>
      <c r="ZO66" s="158" t="str">
        <f t="shared" si="111"/>
        <v>OK</v>
      </c>
      <c r="ZQ66" s="157" t="s">
        <v>80</v>
      </c>
      <c r="ZR66" s="157">
        <v>20</v>
      </c>
      <c r="ZS66" s="157">
        <v>20</v>
      </c>
      <c r="ZT66" s="157">
        <v>0</v>
      </c>
      <c r="ZU66" s="157">
        <v>0</v>
      </c>
      <c r="ZV66" s="158">
        <v>1</v>
      </c>
      <c r="ZW66" s="158" t="str">
        <f t="shared" si="127"/>
        <v>OK</v>
      </c>
      <c r="ZY66" s="157" t="s">
        <v>80</v>
      </c>
      <c r="ZZ66" s="157">
        <v>20</v>
      </c>
      <c r="AAA66" s="157">
        <v>20</v>
      </c>
      <c r="AAB66" s="157">
        <v>0</v>
      </c>
      <c r="AAC66" s="157">
        <v>0</v>
      </c>
      <c r="AAD66" s="158">
        <v>1</v>
      </c>
      <c r="AAE66" s="158" t="str">
        <f t="shared" si="113"/>
        <v>OK</v>
      </c>
      <c r="AAG66" s="157" t="s">
        <v>80</v>
      </c>
      <c r="AAH66" s="157">
        <v>20</v>
      </c>
      <c r="AAI66" s="157">
        <v>20</v>
      </c>
      <c r="AAJ66" s="157">
        <v>0</v>
      </c>
      <c r="AAK66" s="157">
        <v>0</v>
      </c>
      <c r="AAL66" s="158">
        <v>1</v>
      </c>
      <c r="AAM66" s="158" t="str">
        <f t="shared" si="128"/>
        <v>OK</v>
      </c>
      <c r="AAO66" s="157" t="s">
        <v>80</v>
      </c>
      <c r="AAP66" s="157">
        <v>20</v>
      </c>
      <c r="AAQ66" s="157">
        <v>20</v>
      </c>
      <c r="AAR66" s="157">
        <v>0</v>
      </c>
      <c r="AAS66" s="157">
        <v>0</v>
      </c>
      <c r="AAT66" s="158">
        <v>1</v>
      </c>
      <c r="AAU66" s="158" t="str">
        <f t="shared" si="115"/>
        <v>OK</v>
      </c>
    </row>
    <row r="67" spans="1:723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33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3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4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5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6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7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8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9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10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11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2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3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4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2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6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7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8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9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0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1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2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3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4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5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22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7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16"/>
        <v>1</v>
      </c>
      <c r="ID67" s="4">
        <f t="shared" si="28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17"/>
        <v>1</v>
      </c>
      <c r="IL67" s="4">
        <f t="shared" si="29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30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31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2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30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4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31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18"/>
        <v>1</v>
      </c>
      <c r="KP67" s="4">
        <f t="shared" si="36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7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8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19"/>
        <v>1</v>
      </c>
      <c r="LV67" s="4">
        <f t="shared" si="39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20"/>
        <v>1</v>
      </c>
      <c r="MD67" s="158">
        <f t="shared" si="40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41"/>
        <v>1</v>
      </c>
      <c r="ML67" s="158">
        <f t="shared" si="42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3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4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5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6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7"/>
        <v>1</v>
      </c>
      <c r="OU67" s="158">
        <f t="shared" si="48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21"/>
        <v>1</v>
      </c>
      <c r="PC67" s="158">
        <f t="shared" si="49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50"/>
        <v>1</v>
      </c>
      <c r="PK67" s="158">
        <f t="shared" si="51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2"/>
        <v>1</v>
      </c>
      <c r="PS67" s="158">
        <f t="shared" si="53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4"/>
        <v>1</v>
      </c>
      <c r="QA67" s="158">
        <f t="shared" si="55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6"/>
        <v>1</v>
      </c>
      <c r="QI67" s="158">
        <f t="shared" si="57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8"/>
        <v>1</v>
      </c>
      <c r="QQ67" s="158">
        <f t="shared" si="59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60"/>
        <v>1</v>
      </c>
      <c r="QY67" s="158">
        <f t="shared" si="61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2"/>
        <v>1</v>
      </c>
      <c r="RG67" s="158">
        <f t="shared" si="63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4"/>
        <v>1</v>
      </c>
      <c r="RO67" s="158">
        <f t="shared" si="65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6"/>
        <v>1</v>
      </c>
      <c r="RW67" s="158">
        <f t="shared" si="67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8"/>
        <v>1</v>
      </c>
      <c r="SE67" s="158">
        <f t="shared" si="69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70"/>
        <v>1</v>
      </c>
      <c r="SM67" s="158">
        <f t="shared" si="71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2"/>
        <v>1</v>
      </c>
      <c r="SU67" s="158">
        <f t="shared" si="73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4"/>
        <v>1</v>
      </c>
      <c r="TC67" s="158">
        <f t="shared" si="75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6"/>
        <v>1</v>
      </c>
      <c r="TK67" s="158">
        <f t="shared" si="77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8"/>
        <v>1</v>
      </c>
      <c r="TS67" s="158">
        <f t="shared" si="79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80"/>
        <v>1</v>
      </c>
      <c r="UA67" s="158">
        <f t="shared" si="81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2"/>
        <v>1</v>
      </c>
      <c r="UI67" s="158">
        <f t="shared" si="83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4"/>
        <v>1</v>
      </c>
      <c r="UQ67" s="158">
        <f t="shared" si="85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6"/>
        <v>1</v>
      </c>
      <c r="UY67" s="158">
        <f t="shared" si="87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8"/>
        <v>1</v>
      </c>
      <c r="VG67" s="158">
        <f t="shared" si="89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90"/>
        <v>1</v>
      </c>
      <c r="VO67" s="158">
        <f t="shared" si="91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2"/>
        <v>1</v>
      </c>
      <c r="VW67" s="158">
        <f t="shared" si="93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4"/>
        <v>1</v>
      </c>
      <c r="WE67" s="158">
        <f t="shared" si="95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6"/>
        <v>1</v>
      </c>
      <c r="WM67" s="158">
        <f t="shared" si="97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8"/>
        <v>1</v>
      </c>
      <c r="WU67" s="158">
        <f t="shared" si="99"/>
        <v>0</v>
      </c>
      <c r="WW67" s="157" t="s">
        <v>85</v>
      </c>
      <c r="WX67" s="157">
        <v>3</v>
      </c>
      <c r="WY67" s="157">
        <v>3</v>
      </c>
      <c r="WZ67" s="157">
        <v>0</v>
      </c>
      <c r="XA67" s="157">
        <v>0</v>
      </c>
      <c r="XB67" s="158">
        <f t="shared" si="100"/>
        <v>1</v>
      </c>
      <c r="XC67" s="158" t="str">
        <f t="shared" si="101"/>
        <v>OK</v>
      </c>
      <c r="XE67" s="157" t="s">
        <v>85</v>
      </c>
      <c r="XF67" s="157">
        <v>3</v>
      </c>
      <c r="XG67" s="157">
        <v>3</v>
      </c>
      <c r="XH67" s="157">
        <v>0</v>
      </c>
      <c r="XI67" s="157">
        <v>0</v>
      </c>
      <c r="XJ67" s="158">
        <f t="shared" si="102"/>
        <v>1</v>
      </c>
      <c r="XK67" s="158" t="str">
        <f t="shared" si="123"/>
        <v>OK</v>
      </c>
      <c r="XM67" s="157" t="s">
        <v>85</v>
      </c>
      <c r="XN67" s="157">
        <v>3</v>
      </c>
      <c r="XO67" s="157">
        <v>3</v>
      </c>
      <c r="XP67" s="157">
        <v>0</v>
      </c>
      <c r="XQ67" s="157">
        <v>0</v>
      </c>
      <c r="XR67" s="158">
        <f t="shared" si="103"/>
        <v>1</v>
      </c>
      <c r="XS67" s="158" t="str">
        <f t="shared" si="124"/>
        <v>OK</v>
      </c>
      <c r="XU67" s="157" t="s">
        <v>85</v>
      </c>
      <c r="XV67" s="157">
        <v>3</v>
      </c>
      <c r="XW67" s="157">
        <v>3</v>
      </c>
      <c r="XX67" s="157">
        <v>0</v>
      </c>
      <c r="XY67" s="157">
        <v>0</v>
      </c>
      <c r="XZ67" s="158">
        <f t="shared" si="104"/>
        <v>1</v>
      </c>
      <c r="YA67" s="158" t="str">
        <f t="shared" si="105"/>
        <v>OK</v>
      </c>
      <c r="YC67" s="157" t="s">
        <v>85</v>
      </c>
      <c r="YD67" s="157">
        <v>3</v>
      </c>
      <c r="YE67" s="157">
        <v>3</v>
      </c>
      <c r="YF67" s="157">
        <v>0</v>
      </c>
      <c r="YG67" s="157">
        <v>0</v>
      </c>
      <c r="YH67" s="158">
        <f t="shared" si="106"/>
        <v>1</v>
      </c>
      <c r="YI67" s="158" t="str">
        <f t="shared" si="107"/>
        <v>OK</v>
      </c>
      <c r="YK67" s="157" t="s">
        <v>85</v>
      </c>
      <c r="YL67" s="157">
        <v>3</v>
      </c>
      <c r="YM67" s="157">
        <v>3</v>
      </c>
      <c r="YN67" s="157">
        <v>0</v>
      </c>
      <c r="YO67" s="157">
        <v>0</v>
      </c>
      <c r="YP67" s="158">
        <v>1</v>
      </c>
      <c r="YQ67" s="158" t="str">
        <f t="shared" si="125"/>
        <v>OK</v>
      </c>
      <c r="YS67" s="157" t="s">
        <v>85</v>
      </c>
      <c r="YT67" s="157">
        <v>3</v>
      </c>
      <c r="YU67" s="157">
        <v>3</v>
      </c>
      <c r="YV67" s="157">
        <v>0</v>
      </c>
      <c r="YW67" s="157">
        <v>0</v>
      </c>
      <c r="YX67" s="158">
        <v>1</v>
      </c>
      <c r="YY67" s="158" t="str">
        <f t="shared" si="109"/>
        <v>OK</v>
      </c>
      <c r="ZA67" s="157" t="s">
        <v>85</v>
      </c>
      <c r="ZB67" s="157">
        <v>3</v>
      </c>
      <c r="ZC67" s="157">
        <v>3</v>
      </c>
      <c r="ZD67" s="157">
        <v>0</v>
      </c>
      <c r="ZE67" s="157">
        <v>0</v>
      </c>
      <c r="ZF67" s="158">
        <v>1</v>
      </c>
      <c r="ZG67" s="158" t="str">
        <f t="shared" si="126"/>
        <v>OK</v>
      </c>
      <c r="ZI67" s="157" t="s">
        <v>85</v>
      </c>
      <c r="ZJ67" s="157">
        <v>3</v>
      </c>
      <c r="ZK67" s="157">
        <v>3</v>
      </c>
      <c r="ZL67" s="157">
        <v>0</v>
      </c>
      <c r="ZM67" s="157">
        <v>0</v>
      </c>
      <c r="ZN67" s="158">
        <v>1</v>
      </c>
      <c r="ZO67" s="158" t="str">
        <f t="shared" si="111"/>
        <v>OK</v>
      </c>
      <c r="ZQ67" s="157" t="s">
        <v>85</v>
      </c>
      <c r="ZR67" s="157">
        <v>3</v>
      </c>
      <c r="ZS67" s="157">
        <v>3</v>
      </c>
      <c r="ZT67" s="157">
        <v>0</v>
      </c>
      <c r="ZU67" s="157">
        <v>0</v>
      </c>
      <c r="ZV67" s="158">
        <v>1</v>
      </c>
      <c r="ZW67" s="158" t="str">
        <f t="shared" si="127"/>
        <v>OK</v>
      </c>
      <c r="ZY67" s="157" t="s">
        <v>85</v>
      </c>
      <c r="ZZ67" s="157">
        <v>3</v>
      </c>
      <c r="AAA67" s="157">
        <v>3</v>
      </c>
      <c r="AAB67" s="157">
        <v>0</v>
      </c>
      <c r="AAC67" s="157">
        <v>0</v>
      </c>
      <c r="AAD67" s="158">
        <v>1</v>
      </c>
      <c r="AAE67" s="158" t="str">
        <f t="shared" si="113"/>
        <v>OK</v>
      </c>
      <c r="AAG67" s="157" t="s">
        <v>85</v>
      </c>
      <c r="AAH67" s="157">
        <v>3</v>
      </c>
      <c r="AAI67" s="157">
        <v>3</v>
      </c>
      <c r="AAJ67" s="157">
        <v>0</v>
      </c>
      <c r="AAK67" s="157">
        <v>0</v>
      </c>
      <c r="AAL67" s="158">
        <v>1</v>
      </c>
      <c r="AAM67" s="158" t="str">
        <f t="shared" si="128"/>
        <v>OK</v>
      </c>
      <c r="AAO67" s="157" t="s">
        <v>85</v>
      </c>
      <c r="AAP67" s="157">
        <v>3</v>
      </c>
      <c r="AAQ67" s="157">
        <v>3</v>
      </c>
      <c r="AAR67" s="157">
        <v>0</v>
      </c>
      <c r="AAS67" s="157">
        <v>0</v>
      </c>
      <c r="AAT67" s="158">
        <v>1</v>
      </c>
      <c r="AAU67" s="158" t="str">
        <f t="shared" si="115"/>
        <v>OK</v>
      </c>
    </row>
    <row r="68" spans="1:723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33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34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35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36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37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38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39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40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41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32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42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43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44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45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6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7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48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49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50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51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22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52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53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54">HZ68/HY68</f>
        <v>1</v>
      </c>
      <c r="ID68" s="4">
        <f t="shared" ref="ID68:ID73" si="155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56">IH68/IG68</f>
        <v>1</v>
      </c>
      <c r="IL68" s="4">
        <f t="shared" ref="IL68:IL73" si="157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58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59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60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30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61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31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62">KL68/KK68</f>
        <v>1</v>
      </c>
      <c r="KP68" s="4">
        <f t="shared" ref="KP68:KP73" si="163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64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65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66">LR68/LQ68</f>
        <v>1</v>
      </c>
      <c r="LV68" s="4">
        <f t="shared" ref="LV68:LV73" si="167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68">LZ68/LY68</f>
        <v>1</v>
      </c>
      <c r="MD68" s="158">
        <f t="shared" ref="MD68:MD74" si="169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70">MH68/MG68</f>
        <v>1</v>
      </c>
      <c r="ML68" s="158">
        <f t="shared" ref="ML68:ML73" si="171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72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73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74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75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76">OQ68/OP68</f>
        <v>1</v>
      </c>
      <c r="OU68" s="158">
        <f t="shared" ref="OU68:OU73" si="177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78">OY68/OX68</f>
        <v>1</v>
      </c>
      <c r="PC68" s="158">
        <f t="shared" ref="PC68:PC73" si="179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80">PG68/PF68</f>
        <v>1</v>
      </c>
      <c r="PK68" s="158">
        <f t="shared" ref="PK68:PK74" si="181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82">PO68/PN68</f>
        <v>1</v>
      </c>
      <c r="PS68" s="158">
        <f t="shared" ref="PS68:PS74" si="183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84">PW68/PV68</f>
        <v>1</v>
      </c>
      <c r="QA68" s="158">
        <f t="shared" ref="QA68:QA73" si="185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86">QE68/QD68</f>
        <v>1</v>
      </c>
      <c r="QI68" s="158">
        <f t="shared" ref="QI68:QI73" si="187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88">QM68/QL68</f>
        <v>1</v>
      </c>
      <c r="QQ68" s="158">
        <f t="shared" ref="QQ68:QQ74" si="189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90">QU68/QT68</f>
        <v>1</v>
      </c>
      <c r="QY68" s="158">
        <f t="shared" ref="QY68:QY73" si="191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92">RC68/RB68</f>
        <v>1</v>
      </c>
      <c r="RG68" s="158">
        <f t="shared" ref="RG68:RG73" si="193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94">RK68/RJ68</f>
        <v>1</v>
      </c>
      <c r="RO68" s="158">
        <f t="shared" ref="RO68:RO73" si="195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96">RS68/RR68</f>
        <v>1</v>
      </c>
      <c r="RW68" s="158">
        <f t="shared" ref="RW68:RW73" si="197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98">SA68/RZ68</f>
        <v>1</v>
      </c>
      <c r="SE68" s="158">
        <f t="shared" ref="SE68:SE73" si="199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200">SI68/SH68</f>
        <v>1</v>
      </c>
      <c r="SM68" s="158">
        <f t="shared" ref="SM68:SM73" si="201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202">SQ68/SP68</f>
        <v>1</v>
      </c>
      <c r="SU68" s="158">
        <f t="shared" ref="SU68:SU73" si="203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204">SY68/SX68</f>
        <v>1</v>
      </c>
      <c r="TC68" s="158">
        <f t="shared" ref="TC68:TC73" si="205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206">TG68/TF68</f>
        <v>1</v>
      </c>
      <c r="TK68" s="158">
        <f t="shared" ref="TK68:TK73" si="207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208">TO68/TN68</f>
        <v>1</v>
      </c>
      <c r="TS68" s="158">
        <f t="shared" ref="TS68:TS73" si="209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210">TW68/TV68</f>
        <v>1</v>
      </c>
      <c r="UA68" s="158">
        <f t="shared" ref="UA68:UA73" si="211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212">UE68/UD68</f>
        <v>1</v>
      </c>
      <c r="UI68" s="158">
        <f t="shared" ref="UI68:UI73" si="213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214">UM68/UL68</f>
        <v>1</v>
      </c>
      <c r="UQ68" s="158">
        <f t="shared" ref="UQ68:UQ73" si="215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216">UU68/UT68</f>
        <v>1</v>
      </c>
      <c r="UY68" s="158">
        <f t="shared" ref="UY68:UY73" si="217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218">VC68/VB68</f>
        <v>1</v>
      </c>
      <c r="VG68" s="158">
        <f t="shared" ref="VG68:VG73" si="219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220">VK68/VJ68</f>
        <v>1</v>
      </c>
      <c r="VO68" s="158">
        <f t="shared" ref="VO68:VO73" si="221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22">VS68/VR68</f>
        <v>1</v>
      </c>
      <c r="VW68" s="158">
        <f t="shared" ref="VW68:VW73" si="223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24">WA68/VZ68</f>
        <v>1</v>
      </c>
      <c r="WE68" s="158">
        <f t="shared" ref="WE68:WE73" si="225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26">WI68/WH68</f>
        <v>1</v>
      </c>
      <c r="WM68" s="158">
        <f t="shared" ref="WM68:WM73" si="227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28">WQ68/WP68</f>
        <v>1</v>
      </c>
      <c r="WU68" s="158">
        <f t="shared" ref="WU68:WU73" si="229">WT68-WL68</f>
        <v>0</v>
      </c>
      <c r="WW68" s="157" t="s">
        <v>108</v>
      </c>
      <c r="WX68" s="157">
        <v>4</v>
      </c>
      <c r="WY68" s="157">
        <v>4</v>
      </c>
      <c r="WZ68" s="157">
        <v>0</v>
      </c>
      <c r="XA68" s="157">
        <v>0</v>
      </c>
      <c r="XB68" s="158">
        <f t="shared" ref="XB68:XB74" si="230">WY68/WX68</f>
        <v>1</v>
      </c>
      <c r="XC68" s="158" t="str">
        <f t="shared" ref="XC68:XC73" si="231">IF(EXACT(WP68,WX68),IF(EXACT(WQ68,WY68),IF(EXACT(WR68,WZ68),IF(EXACT(WS68,XA68),"OK",CONCATENATE("Fail:",XB68-WT68)),CONCATENATE("Fail:",XB68-WT68)),CONCATENATE("Fail:",XB68-WT68)),CONCATENATE("Fail:",XB68-WT68))</f>
        <v>OK</v>
      </c>
      <c r="XE68" s="157" t="s">
        <v>108</v>
      </c>
      <c r="XF68" s="157">
        <v>4</v>
      </c>
      <c r="XG68" s="157">
        <v>4</v>
      </c>
      <c r="XH68" s="157">
        <v>0</v>
      </c>
      <c r="XI68" s="157">
        <v>0</v>
      </c>
      <c r="XJ68" s="158">
        <f t="shared" ref="XJ68:XJ74" si="232">XG68/XF68</f>
        <v>1</v>
      </c>
      <c r="XK68" s="158" t="str">
        <f t="shared" si="123"/>
        <v>OK</v>
      </c>
      <c r="XM68" s="157" t="s">
        <v>108</v>
      </c>
      <c r="XN68" s="157">
        <v>4</v>
      </c>
      <c r="XO68" s="157">
        <v>4</v>
      </c>
      <c r="XP68" s="157">
        <v>0</v>
      </c>
      <c r="XQ68" s="157">
        <v>0</v>
      </c>
      <c r="XR68" s="158">
        <f t="shared" ref="XR68:XR74" si="233">XO68/XN68</f>
        <v>1</v>
      </c>
      <c r="XS68" s="158" t="str">
        <f t="shared" si="124"/>
        <v>OK</v>
      </c>
      <c r="XU68" s="157" t="s">
        <v>108</v>
      </c>
      <c r="XV68" s="157">
        <v>4</v>
      </c>
      <c r="XW68" s="157">
        <v>4</v>
      </c>
      <c r="XX68" s="157">
        <v>0</v>
      </c>
      <c r="XY68" s="157">
        <v>0</v>
      </c>
      <c r="XZ68" s="158">
        <f t="shared" ref="XZ68:XZ73" si="234">XW68/XV68</f>
        <v>1</v>
      </c>
      <c r="YA68" s="158" t="str">
        <f t="shared" ref="YA68:YA73" si="235">IF(EXACT(XF68,XV68),IF(EXACT(XG68,XW68),IF(EXACT(XH68,XX68),IF(EXACT(XI68,XY68),"OK",CONCATENATE("Fail:",ROUND(XZ68-XJ68,2)*100,"%")),CONCATENATE("Fail:",ROUND(XZ68-XJ68,2)*100,"%")),CONCATENATE("Fail:",ROUND(XZ68-XJ68,2)*100,"%")),CONCATENATE("Fail:",ROUND(XZ68-XJ68,2)*100,"%"))</f>
        <v>OK</v>
      </c>
      <c r="YC68" s="157" t="s">
        <v>108</v>
      </c>
      <c r="YD68" s="157">
        <v>4</v>
      </c>
      <c r="YE68" s="157">
        <v>4</v>
      </c>
      <c r="YF68" s="157">
        <v>0</v>
      </c>
      <c r="YG68" s="157">
        <v>0</v>
      </c>
      <c r="YH68" s="158">
        <f t="shared" ref="YH68:YH73" si="236">YE68/YD68</f>
        <v>1</v>
      </c>
      <c r="YI68" s="158" t="str">
        <f t="shared" ref="YI68:YI73" si="237">IF(EXACT(XN68,YD68),IF(EXACT(XO68,YE68),IF(EXACT(XP68,YF68),IF(EXACT(XQ68,YG68),"OK",CONCATENATE("Fail:",ROUND(YH68-XR68,2)*100,"%")),CONCATENATE("Fail:",ROUND(YH68-XR68,2)*100,"%")),CONCATENATE("Fail:",ROUND(YH68-XR68,2)*100,"%")),CONCATENATE("Fail:",ROUND(YH68-XR68,2)*100,"%"))</f>
        <v>OK</v>
      </c>
      <c r="YK68" s="157" t="s">
        <v>108</v>
      </c>
      <c r="YL68" s="157">
        <v>4</v>
      </c>
      <c r="YM68" s="157">
        <v>4</v>
      </c>
      <c r="YN68" s="157">
        <v>0</v>
      </c>
      <c r="YO68" s="157">
        <v>0</v>
      </c>
      <c r="YP68" s="158">
        <v>1</v>
      </c>
      <c r="YQ68" s="158" t="str">
        <f t="shared" si="125"/>
        <v>OK</v>
      </c>
      <c r="YS68" s="157" t="s">
        <v>108</v>
      </c>
      <c r="YT68" s="157">
        <v>4</v>
      </c>
      <c r="YU68" s="157">
        <v>4</v>
      </c>
      <c r="YV68" s="157">
        <v>0</v>
      </c>
      <c r="YW68" s="157">
        <v>0</v>
      </c>
      <c r="YX68" s="158">
        <v>1</v>
      </c>
      <c r="YY68" s="158" t="str">
        <f t="shared" ref="YY68:YY73" si="238">IF(EXACT(YD68,YT68),IF(EXACT(YE68,YU68),IF(EXACT(YF68,YV68),IF(EXACT(YG68,YW68),"OK",CONCATENATE("Fail:",ROUND(YX68-YH68,2)*100,"%")),CONCATENATE("Fail:",ROUND(YX68-YH68,2)*100,"%")),CONCATENATE("Fail:",ROUND(YX68-YH68,2)*100,"%")),CONCATENATE("Fail:",ROUND(YX68-YH68,2)*100,"%"))</f>
        <v>OK</v>
      </c>
      <c r="ZA68" s="157" t="s">
        <v>108</v>
      </c>
      <c r="ZB68" s="157">
        <v>4</v>
      </c>
      <c r="ZC68" s="157">
        <v>4</v>
      </c>
      <c r="ZD68" s="157">
        <v>0</v>
      </c>
      <c r="ZE68" s="157">
        <v>0</v>
      </c>
      <c r="ZF68" s="158">
        <v>1</v>
      </c>
      <c r="ZG68" s="158" t="str">
        <f t="shared" si="126"/>
        <v>OK</v>
      </c>
      <c r="ZI68" s="157" t="s">
        <v>108</v>
      </c>
      <c r="ZJ68" s="157">
        <v>4</v>
      </c>
      <c r="ZK68" s="157">
        <v>4</v>
      </c>
      <c r="ZL68" s="157">
        <v>0</v>
      </c>
      <c r="ZM68" s="157">
        <v>0</v>
      </c>
      <c r="ZN68" s="158">
        <v>1</v>
      </c>
      <c r="ZO68" s="158" t="str">
        <f t="shared" ref="ZO68:ZO73" si="239">IF(EXACT(YT68,ZJ68),IF(EXACT(YU68,ZK68),IF(EXACT(YV68,ZL68),IF(EXACT(YW68,ZM68),"OK",CONCATENATE("Fail:",ROUND(ZN68-YX68,2)*100,"%")),CONCATENATE("Fail:",ROUND(ZN68-YX68,2)*100,"%")),CONCATENATE("Fail:",ROUND(ZN68-YX68,2)*100,"%")),CONCATENATE("Fail:",ROUND(ZN68-YX68,2)*100,"%"))</f>
        <v>OK</v>
      </c>
      <c r="ZQ68" s="157" t="s">
        <v>108</v>
      </c>
      <c r="ZR68" s="157">
        <v>4</v>
      </c>
      <c r="ZS68" s="157">
        <v>4</v>
      </c>
      <c r="ZT68" s="157">
        <v>0</v>
      </c>
      <c r="ZU68" s="157">
        <v>0</v>
      </c>
      <c r="ZV68" s="158">
        <v>1</v>
      </c>
      <c r="ZW68" s="158" t="str">
        <f t="shared" si="127"/>
        <v>OK</v>
      </c>
      <c r="ZY68" s="157" t="s">
        <v>108</v>
      </c>
      <c r="ZZ68" s="157">
        <v>4</v>
      </c>
      <c r="AAA68" s="157">
        <v>4</v>
      </c>
      <c r="AAB68" s="157">
        <v>0</v>
      </c>
      <c r="AAC68" s="157">
        <v>0</v>
      </c>
      <c r="AAD68" s="158">
        <v>1</v>
      </c>
      <c r="AAE68" s="158" t="str">
        <f t="shared" ref="AAE68:AAE73" si="240">IF(EXACT(ZJ68,ZZ68),IF(EXACT(ZK68,AAA68),IF(EXACT(ZL68,AAB68),IF(EXACT(ZM68,AAC68),"OK",CONCATENATE("Fail:",ROUND(AAD68-ZN68,2)*100,"%")),CONCATENATE("Fail:",ROUND(AAD68-ZN68,2)*100,"%")),CONCATENATE("Fail:",ROUND(AAD68-ZN68,2)*100,"%")),CONCATENATE("Fail:",ROUND(AAD68-ZN68,2)*100,"%"))</f>
        <v>OK</v>
      </c>
      <c r="AAG68" s="157" t="s">
        <v>108</v>
      </c>
      <c r="AAH68" s="157">
        <v>4</v>
      </c>
      <c r="AAI68" s="157">
        <v>4</v>
      </c>
      <c r="AAJ68" s="157">
        <v>0</v>
      </c>
      <c r="AAK68" s="157">
        <v>0</v>
      </c>
      <c r="AAL68" s="158">
        <v>1</v>
      </c>
      <c r="AAM68" s="158" t="str">
        <f t="shared" si="128"/>
        <v>OK</v>
      </c>
      <c r="AAO68" s="157" t="s">
        <v>108</v>
      </c>
      <c r="AAP68" s="157">
        <v>4</v>
      </c>
      <c r="AAQ68" s="157">
        <v>4</v>
      </c>
      <c r="AAR68" s="157">
        <v>0</v>
      </c>
      <c r="AAS68" s="157">
        <v>0</v>
      </c>
      <c r="AAT68" s="158">
        <v>1</v>
      </c>
      <c r="AAU68" s="158" t="str">
        <f t="shared" ref="AAU68:AAU73" si="241">IF(EXACT(ZZ68,AAP68),IF(EXACT(AAA68,AAQ68),IF(EXACT(AAB68,AAR68),IF(EXACT(AAC68,AAS68),"OK",CONCATENATE("Fail:",ROUND(AAT68-AAD68,2)*100,"%")),CONCATENATE("Fail:",ROUND(AAT68-AAD68,2)*100,"%")),CONCATENATE("Fail:",ROUND(AAT68-AAD68,2)*100,"%")),CONCATENATE("Fail:",ROUND(AAT68-AAD68,2)*100,"%"))</f>
        <v>OK</v>
      </c>
    </row>
    <row r="69" spans="1:723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33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34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35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36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37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38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39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40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41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32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42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43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44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45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6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7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48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49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50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51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22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52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53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54"/>
        <v>0.82608695652173914</v>
      </c>
      <c r="ID69" s="4">
        <f t="shared" si="155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56"/>
        <v>0.82608695652173914</v>
      </c>
      <c r="IL69" s="4">
        <f t="shared" si="157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58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59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60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30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61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31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62"/>
        <v>0.82608695652173914</v>
      </c>
      <c r="KP69" s="4">
        <f t="shared" si="163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64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65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66"/>
        <v>0.82608695652173914</v>
      </c>
      <c r="LV69" s="4">
        <f t="shared" si="167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68"/>
        <v>0.82608695652173914</v>
      </c>
      <c r="MD69" s="158">
        <f t="shared" si="169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70"/>
        <v>0.82608695652173914</v>
      </c>
      <c r="ML69" s="158">
        <f t="shared" si="171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72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73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74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75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76"/>
        <v>0.82608695652173914</v>
      </c>
      <c r="OU69" s="158">
        <f t="shared" si="177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78"/>
        <v>0.82608695652173914</v>
      </c>
      <c r="PC69" s="158">
        <f t="shared" si="179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80"/>
        <v>0.82608695652173914</v>
      </c>
      <c r="PK69" s="158">
        <f t="shared" si="181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82"/>
        <v>0.82608695652173914</v>
      </c>
      <c r="PS69" s="158">
        <f t="shared" si="183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84"/>
        <v>0.82608695652173914</v>
      </c>
      <c r="QA69" s="158">
        <f t="shared" si="185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86"/>
        <v>0.82608695652173914</v>
      </c>
      <c r="QI69" s="158">
        <f t="shared" si="187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88"/>
        <v>0.82608695652173914</v>
      </c>
      <c r="QQ69" s="158">
        <f t="shared" si="189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90"/>
        <v>0.82608695652173914</v>
      </c>
      <c r="QY69" s="158">
        <f t="shared" si="191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92"/>
        <v>0.82608695652173914</v>
      </c>
      <c r="RG69" s="158">
        <f t="shared" si="193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94"/>
        <v>0.82608695652173914</v>
      </c>
      <c r="RO69" s="158">
        <f t="shared" si="195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96"/>
        <v>0.82608695652173914</v>
      </c>
      <c r="RW69" s="158">
        <f t="shared" si="197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98"/>
        <v>0.82608695652173914</v>
      </c>
      <c r="SE69" s="158">
        <f t="shared" si="199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200"/>
        <v>0.82608695652173914</v>
      </c>
      <c r="SM69" s="158">
        <f t="shared" si="201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202"/>
        <v>0.82608695652173914</v>
      </c>
      <c r="SU69" s="158">
        <f t="shared" si="203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204"/>
        <v>0.82608695652173914</v>
      </c>
      <c r="TC69" s="158">
        <f t="shared" si="205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206"/>
        <v>0.82608695652173914</v>
      </c>
      <c r="TK69" s="158">
        <f t="shared" si="207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208"/>
        <v>0.82608695652173914</v>
      </c>
      <c r="TS69" s="158">
        <f t="shared" si="209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210"/>
        <v>0.82608695652173914</v>
      </c>
      <c r="UA69" s="158">
        <f t="shared" si="211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212"/>
        <v>0.82608695652173914</v>
      </c>
      <c r="UI69" s="158">
        <f t="shared" si="213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214"/>
        <v>0.82608695652173914</v>
      </c>
      <c r="UQ69" s="158">
        <f t="shared" si="215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216"/>
        <v>0.82608695652173914</v>
      </c>
      <c r="UY69" s="158">
        <f t="shared" si="217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218"/>
        <v>0.82608695652173914</v>
      </c>
      <c r="VG69" s="158">
        <f t="shared" si="219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220"/>
        <v>0.82608695652173914</v>
      </c>
      <c r="VO69" s="158">
        <f t="shared" si="221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22"/>
        <v>0.82608695652173914</v>
      </c>
      <c r="VW69" s="158">
        <f t="shared" si="223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24"/>
        <v>0.82608695652173914</v>
      </c>
      <c r="WE69" s="158">
        <f t="shared" si="225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26"/>
        <v>0.83695652173913049</v>
      </c>
      <c r="WM69" s="158">
        <f t="shared" si="227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28"/>
        <v>0.83695652173913049</v>
      </c>
      <c r="WU69" s="158">
        <f t="shared" si="229"/>
        <v>0</v>
      </c>
      <c r="WW69" s="157" t="s">
        <v>267</v>
      </c>
      <c r="WX69" s="157">
        <v>92</v>
      </c>
      <c r="WY69" s="157">
        <v>77</v>
      </c>
      <c r="WZ69" s="157">
        <v>10</v>
      </c>
      <c r="XA69" s="157">
        <v>5</v>
      </c>
      <c r="XB69" s="158">
        <f t="shared" si="230"/>
        <v>0.83695652173913049</v>
      </c>
      <c r="XC69" s="158" t="str">
        <f t="shared" si="231"/>
        <v>OK</v>
      </c>
      <c r="XE69" s="157" t="s">
        <v>267</v>
      </c>
      <c r="XF69" s="157">
        <v>92</v>
      </c>
      <c r="XG69" s="157">
        <v>77</v>
      </c>
      <c r="XH69" s="157">
        <v>10</v>
      </c>
      <c r="XI69" s="157">
        <v>5</v>
      </c>
      <c r="XJ69" s="158">
        <f t="shared" si="232"/>
        <v>0.83695652173913049</v>
      </c>
      <c r="XK69" s="158" t="str">
        <f t="shared" si="123"/>
        <v>OK</v>
      </c>
      <c r="XM69" s="157" t="s">
        <v>267</v>
      </c>
      <c r="XN69" s="157">
        <v>92</v>
      </c>
      <c r="XO69" s="157">
        <v>77</v>
      </c>
      <c r="XP69" s="157">
        <v>10</v>
      </c>
      <c r="XQ69" s="157">
        <v>5</v>
      </c>
      <c r="XR69" s="158">
        <f t="shared" si="233"/>
        <v>0.83695652173913049</v>
      </c>
      <c r="XS69" s="158" t="str">
        <f t="shared" si="124"/>
        <v>OK</v>
      </c>
      <c r="XU69" s="157" t="s">
        <v>267</v>
      </c>
      <c r="XV69" s="157">
        <v>90</v>
      </c>
      <c r="XW69" s="157">
        <v>79</v>
      </c>
      <c r="XX69" s="157">
        <v>6</v>
      </c>
      <c r="XY69" s="157">
        <v>5</v>
      </c>
      <c r="XZ69" s="158">
        <f t="shared" si="234"/>
        <v>0.87777777777777777</v>
      </c>
      <c r="YA69" s="158" t="str">
        <f t="shared" si="235"/>
        <v>Fail:4%</v>
      </c>
      <c r="YB69" s="196" t="s">
        <v>444</v>
      </c>
      <c r="YC69" s="157" t="s">
        <v>267</v>
      </c>
      <c r="YD69" s="157">
        <v>90</v>
      </c>
      <c r="YE69" s="157">
        <v>79</v>
      </c>
      <c r="YF69" s="157">
        <v>6</v>
      </c>
      <c r="YG69" s="157">
        <v>5</v>
      </c>
      <c r="YH69" s="158">
        <f t="shared" si="236"/>
        <v>0.87777777777777777</v>
      </c>
      <c r="YI69" s="158" t="str">
        <f t="shared" si="237"/>
        <v>Fail:4%</v>
      </c>
      <c r="YK69" s="157" t="s">
        <v>267</v>
      </c>
      <c r="YL69" s="157">
        <v>90</v>
      </c>
      <c r="YM69" s="157">
        <v>79</v>
      </c>
      <c r="YN69" s="157">
        <v>6</v>
      </c>
      <c r="YO69" s="157">
        <v>5</v>
      </c>
      <c r="YP69" s="158">
        <v>0.88</v>
      </c>
      <c r="YQ69" s="158" t="str">
        <f t="shared" si="125"/>
        <v>OK</v>
      </c>
      <c r="YR69" s="196" t="s">
        <v>444</v>
      </c>
      <c r="YS69" s="157" t="s">
        <v>267</v>
      </c>
      <c r="YT69" s="157">
        <v>90</v>
      </c>
      <c r="YU69" s="157">
        <v>79</v>
      </c>
      <c r="YV69" s="157">
        <v>6</v>
      </c>
      <c r="YW69" s="157">
        <v>5</v>
      </c>
      <c r="YX69" s="158">
        <v>0.88</v>
      </c>
      <c r="YY69" s="158" t="str">
        <f t="shared" si="238"/>
        <v>OK</v>
      </c>
      <c r="ZA69" s="157" t="s">
        <v>267</v>
      </c>
      <c r="ZB69" s="157">
        <v>90</v>
      </c>
      <c r="ZC69" s="157">
        <v>79</v>
      </c>
      <c r="ZD69" s="157">
        <v>6</v>
      </c>
      <c r="ZE69" s="157">
        <v>5</v>
      </c>
      <c r="ZF69" s="158">
        <v>0.88</v>
      </c>
      <c r="ZG69" s="158" t="str">
        <f t="shared" si="126"/>
        <v>OK</v>
      </c>
      <c r="ZH69" s="196" t="s">
        <v>444</v>
      </c>
      <c r="ZI69" s="157" t="s">
        <v>267</v>
      </c>
      <c r="ZJ69" s="157">
        <v>90</v>
      </c>
      <c r="ZK69" s="157">
        <v>79</v>
      </c>
      <c r="ZL69" s="157">
        <v>6</v>
      </c>
      <c r="ZM69" s="157">
        <v>5</v>
      </c>
      <c r="ZN69" s="158">
        <v>0.88</v>
      </c>
      <c r="ZO69" s="158" t="str">
        <f t="shared" si="239"/>
        <v>OK</v>
      </c>
      <c r="ZQ69" s="157" t="s">
        <v>267</v>
      </c>
      <c r="ZR69" s="157">
        <v>90</v>
      </c>
      <c r="ZS69" s="157">
        <v>79</v>
      </c>
      <c r="ZT69" s="157">
        <v>6</v>
      </c>
      <c r="ZU69" s="157">
        <v>5</v>
      </c>
      <c r="ZV69" s="158">
        <v>0.88</v>
      </c>
      <c r="ZW69" s="158" t="str">
        <f t="shared" si="127"/>
        <v>OK</v>
      </c>
      <c r="ZX69" s="196" t="s">
        <v>444</v>
      </c>
      <c r="ZY69" s="157" t="s">
        <v>267</v>
      </c>
      <c r="ZZ69" s="157">
        <v>90</v>
      </c>
      <c r="AAA69" s="157">
        <v>79</v>
      </c>
      <c r="AAB69" s="157">
        <v>6</v>
      </c>
      <c r="AAC69" s="157">
        <v>5</v>
      </c>
      <c r="AAD69" s="158">
        <v>0.88</v>
      </c>
      <c r="AAE69" s="158" t="str">
        <f t="shared" si="240"/>
        <v>OK</v>
      </c>
      <c r="AAG69" s="157" t="s">
        <v>267</v>
      </c>
      <c r="AAH69" s="157">
        <v>90</v>
      </c>
      <c r="AAI69" s="157">
        <v>79</v>
      </c>
      <c r="AAJ69" s="157">
        <v>6</v>
      </c>
      <c r="AAK69" s="157">
        <v>5</v>
      </c>
      <c r="AAL69" s="158">
        <v>0.88</v>
      </c>
      <c r="AAM69" s="158" t="str">
        <f t="shared" si="128"/>
        <v>OK</v>
      </c>
      <c r="AAN69" s="196" t="s">
        <v>444</v>
      </c>
      <c r="AAO69" s="157" t="s">
        <v>267</v>
      </c>
      <c r="AAP69" s="157">
        <v>90</v>
      </c>
      <c r="AAQ69" s="157">
        <v>79</v>
      </c>
      <c r="AAR69" s="157">
        <v>6</v>
      </c>
      <c r="AAS69" s="157">
        <v>5</v>
      </c>
      <c r="AAT69" s="158">
        <v>0.88</v>
      </c>
      <c r="AAU69" s="158" t="str">
        <f t="shared" si="241"/>
        <v>OK</v>
      </c>
    </row>
    <row r="70" spans="1:723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33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34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35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36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37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38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39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40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41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32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42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43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44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46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47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48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49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50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51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22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52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53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54"/>
        <v>0.47887323943661969</v>
      </c>
      <c r="ID70" s="28">
        <f t="shared" si="155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56"/>
        <v>0.47887323943661969</v>
      </c>
      <c r="IL70" s="28">
        <f t="shared" si="157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58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59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60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30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61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31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62"/>
        <v>0.47887323943661969</v>
      </c>
      <c r="KP70" s="4">
        <f t="shared" si="163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64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65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66"/>
        <v>0.47887323943661969</v>
      </c>
      <c r="LV70" s="4">
        <f t="shared" si="167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68"/>
        <v>0.47887323943661969</v>
      </c>
      <c r="MD70" s="158">
        <f t="shared" si="169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70"/>
        <v>0.47887323943661969</v>
      </c>
      <c r="ML70" s="158">
        <f t="shared" si="171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72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73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74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75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76"/>
        <v>0.63380281690140849</v>
      </c>
      <c r="OU70" s="158">
        <f t="shared" si="177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78"/>
        <v>0.63380281690140849</v>
      </c>
      <c r="PC70" s="158">
        <f t="shared" si="179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80"/>
        <v>0.63380281690140849</v>
      </c>
      <c r="PK70" s="158">
        <f t="shared" si="181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82"/>
        <v>0.647887323943662</v>
      </c>
      <c r="PS70" s="158">
        <f t="shared" si="183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84"/>
        <v>0.647887323943662</v>
      </c>
      <c r="QA70" s="158">
        <f t="shared" si="185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86"/>
        <v>0.647887323943662</v>
      </c>
      <c r="QI70" s="158">
        <f t="shared" si="187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88"/>
        <v>0.647887323943662</v>
      </c>
      <c r="QQ70" s="158">
        <f t="shared" si="189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90"/>
        <v>0.647887323943662</v>
      </c>
      <c r="QY70" s="158">
        <f t="shared" si="191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92"/>
        <v>0.647887323943662</v>
      </c>
      <c r="RG70" s="158">
        <f t="shared" si="193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94"/>
        <v>0.647887323943662</v>
      </c>
      <c r="RO70" s="158">
        <f t="shared" si="195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96"/>
        <v>0.647887323943662</v>
      </c>
      <c r="RW70" s="158">
        <f t="shared" si="197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98"/>
        <v>0.647887323943662</v>
      </c>
      <c r="SE70" s="158">
        <f t="shared" si="199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200"/>
        <v>0.647887323943662</v>
      </c>
      <c r="SM70" s="158">
        <f t="shared" si="201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202"/>
        <v>0.647887323943662</v>
      </c>
      <c r="SU70" s="158">
        <f t="shared" si="203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204"/>
        <v>0.647887323943662</v>
      </c>
      <c r="TC70" s="158">
        <f t="shared" si="205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206"/>
        <v>0.647887323943662</v>
      </c>
      <c r="TK70" s="158">
        <f t="shared" si="207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208"/>
        <v>0.647887323943662</v>
      </c>
      <c r="TS70" s="158">
        <f t="shared" si="209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210"/>
        <v>0.647887323943662</v>
      </c>
      <c r="UA70" s="158">
        <f t="shared" si="211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212"/>
        <v>0.647887323943662</v>
      </c>
      <c r="UI70" s="158">
        <f t="shared" si="213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214"/>
        <v>0.647887323943662</v>
      </c>
      <c r="UQ70" s="158">
        <f t="shared" si="215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216"/>
        <v>0.647887323943662</v>
      </c>
      <c r="UY70" s="158">
        <f t="shared" si="217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218"/>
        <v>0.647887323943662</v>
      </c>
      <c r="VG70" s="158">
        <f t="shared" si="219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220"/>
        <v>0.647887323943662</v>
      </c>
      <c r="VO70" s="158">
        <f t="shared" si="221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22"/>
        <v>0.647887323943662</v>
      </c>
      <c r="VW70" s="158">
        <f t="shared" si="223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24"/>
        <v>0.647887323943662</v>
      </c>
      <c r="WE70" s="158">
        <f t="shared" si="225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26"/>
        <v>0.647887323943662</v>
      </c>
      <c r="WM70" s="158">
        <f t="shared" si="227"/>
        <v>0</v>
      </c>
      <c r="WN70" s="17" t="s">
        <v>119</v>
      </c>
      <c r="WO70" s="157" t="s">
        <v>82</v>
      </c>
      <c r="WP70" s="157">
        <v>71</v>
      </c>
      <c r="WQ70" s="157">
        <v>46</v>
      </c>
      <c r="WR70" s="157">
        <v>7</v>
      </c>
      <c r="WS70" s="157">
        <v>18</v>
      </c>
      <c r="WT70" s="158">
        <f t="shared" si="228"/>
        <v>0.647887323943662</v>
      </c>
      <c r="WU70" s="158">
        <f t="shared" si="229"/>
        <v>0</v>
      </c>
      <c r="WV70" s="157" t="s">
        <v>119</v>
      </c>
      <c r="WW70" s="157" t="s">
        <v>82</v>
      </c>
      <c r="WX70" s="157">
        <v>71</v>
      </c>
      <c r="WY70" s="157">
        <v>46</v>
      </c>
      <c r="WZ70" s="157">
        <v>7</v>
      </c>
      <c r="XA70" s="157">
        <v>18</v>
      </c>
      <c r="XB70" s="158">
        <f t="shared" si="230"/>
        <v>0.647887323943662</v>
      </c>
      <c r="XC70" s="158" t="str">
        <f t="shared" si="231"/>
        <v>OK</v>
      </c>
      <c r="XE70" s="157" t="s">
        <v>82</v>
      </c>
      <c r="XF70" s="157">
        <v>71</v>
      </c>
      <c r="XG70" s="157">
        <v>46</v>
      </c>
      <c r="XH70" s="157">
        <v>7</v>
      </c>
      <c r="XI70" s="157">
        <v>18</v>
      </c>
      <c r="XJ70" s="158">
        <f t="shared" si="232"/>
        <v>0.647887323943662</v>
      </c>
      <c r="XK70" s="158" t="str">
        <f t="shared" si="123"/>
        <v>OK</v>
      </c>
      <c r="XL70" s="157" t="s">
        <v>435</v>
      </c>
      <c r="XM70" s="157" t="s">
        <v>82</v>
      </c>
      <c r="XN70" s="157">
        <v>71</v>
      </c>
      <c r="XO70" s="157">
        <v>46</v>
      </c>
      <c r="XP70" s="157">
        <v>7</v>
      </c>
      <c r="XQ70" s="157">
        <v>18</v>
      </c>
      <c r="XR70" s="158">
        <f t="shared" si="233"/>
        <v>0.647887323943662</v>
      </c>
      <c r="XS70" s="158" t="str">
        <f t="shared" si="124"/>
        <v>OK</v>
      </c>
      <c r="XU70" s="157" t="s">
        <v>82</v>
      </c>
      <c r="XV70" s="157">
        <v>71</v>
      </c>
      <c r="XW70" s="157">
        <v>46</v>
      </c>
      <c r="XX70" s="157">
        <v>7</v>
      </c>
      <c r="XY70" s="157">
        <v>18</v>
      </c>
      <c r="XZ70" s="158">
        <f t="shared" si="234"/>
        <v>0.647887323943662</v>
      </c>
      <c r="YA70" s="158" t="str">
        <f t="shared" si="235"/>
        <v>OK</v>
      </c>
      <c r="YB70" s="197" t="s">
        <v>445</v>
      </c>
      <c r="YC70" s="157" t="s">
        <v>82</v>
      </c>
      <c r="YD70" s="157">
        <v>71</v>
      </c>
      <c r="YE70" s="157">
        <v>46</v>
      </c>
      <c r="YF70" s="157">
        <v>7</v>
      </c>
      <c r="YG70" s="157">
        <v>18</v>
      </c>
      <c r="YH70" s="158">
        <f t="shared" si="236"/>
        <v>0.647887323943662</v>
      </c>
      <c r="YI70" s="158" t="str">
        <f t="shared" si="237"/>
        <v>OK</v>
      </c>
      <c r="YK70" s="157" t="s">
        <v>82</v>
      </c>
      <c r="YL70" s="157">
        <v>71</v>
      </c>
      <c r="YM70" s="157">
        <v>46</v>
      </c>
      <c r="YN70" s="157">
        <v>7</v>
      </c>
      <c r="YO70" s="157">
        <v>18</v>
      </c>
      <c r="YP70" s="158">
        <v>0.65</v>
      </c>
      <c r="YQ70" s="158" t="str">
        <f t="shared" si="125"/>
        <v>OK</v>
      </c>
      <c r="YR70" s="197" t="s">
        <v>445</v>
      </c>
      <c r="YS70" s="157" t="s">
        <v>82</v>
      </c>
      <c r="YT70" s="157">
        <v>71</v>
      </c>
      <c r="YU70" s="157">
        <v>46</v>
      </c>
      <c r="YV70" s="157">
        <v>7</v>
      </c>
      <c r="YW70" s="157">
        <v>18</v>
      </c>
      <c r="YX70" s="158">
        <v>0.65</v>
      </c>
      <c r="YY70" s="158" t="str">
        <f t="shared" si="238"/>
        <v>OK</v>
      </c>
      <c r="ZA70" s="157" t="s">
        <v>82</v>
      </c>
      <c r="ZB70" s="157">
        <v>71</v>
      </c>
      <c r="ZC70" s="157">
        <v>47</v>
      </c>
      <c r="ZD70" s="157">
        <v>6</v>
      </c>
      <c r="ZE70" s="157">
        <v>18</v>
      </c>
      <c r="ZF70" s="158">
        <v>0.66</v>
      </c>
      <c r="ZG70" s="158" t="str">
        <f t="shared" si="126"/>
        <v>Fail:1%</v>
      </c>
      <c r="ZH70" s="205" t="s">
        <v>450</v>
      </c>
      <c r="ZI70" s="157" t="s">
        <v>82</v>
      </c>
      <c r="ZJ70" s="157">
        <v>71</v>
      </c>
      <c r="ZK70" s="157">
        <v>47</v>
      </c>
      <c r="ZL70" s="157">
        <v>6</v>
      </c>
      <c r="ZM70" s="157">
        <v>18</v>
      </c>
      <c r="ZN70" s="158">
        <v>0.66</v>
      </c>
      <c r="ZO70" s="158" t="str">
        <f t="shared" si="239"/>
        <v>Fail:1%</v>
      </c>
      <c r="ZQ70" s="157" t="s">
        <v>82</v>
      </c>
      <c r="ZR70" s="157">
        <v>71</v>
      </c>
      <c r="ZS70" s="157">
        <v>46</v>
      </c>
      <c r="ZT70" s="157">
        <v>7</v>
      </c>
      <c r="ZU70" s="157">
        <v>18</v>
      </c>
      <c r="ZV70" s="158">
        <v>0.65</v>
      </c>
      <c r="ZW70" s="158" t="str">
        <f t="shared" si="127"/>
        <v>Fail:-1%</v>
      </c>
      <c r="ZX70" s="205" t="s">
        <v>450</v>
      </c>
      <c r="ZY70" s="157" t="s">
        <v>82</v>
      </c>
      <c r="ZZ70" s="157">
        <v>71</v>
      </c>
      <c r="AAA70" s="157">
        <v>46</v>
      </c>
      <c r="AAB70" s="157">
        <v>7</v>
      </c>
      <c r="AAC70" s="157">
        <v>18</v>
      </c>
      <c r="AAD70" s="158">
        <v>0.65</v>
      </c>
      <c r="AAE70" s="158" t="str">
        <f t="shared" si="240"/>
        <v>Fail:-1%</v>
      </c>
      <c r="AAG70" s="157" t="s">
        <v>82</v>
      </c>
      <c r="AAH70" s="157">
        <v>71</v>
      </c>
      <c r="AAI70" s="157">
        <v>46</v>
      </c>
      <c r="AAJ70" s="157">
        <v>7</v>
      </c>
      <c r="AAK70" s="157">
        <v>18</v>
      </c>
      <c r="AAL70" s="158">
        <v>0.65</v>
      </c>
      <c r="AAM70" s="158" t="str">
        <f t="shared" si="128"/>
        <v>OK</v>
      </c>
      <c r="AAN70" s="205" t="s">
        <v>450</v>
      </c>
      <c r="AAO70" s="157" t="s">
        <v>82</v>
      </c>
      <c r="AAP70" s="157">
        <v>71</v>
      </c>
      <c r="AAQ70" s="157">
        <v>46</v>
      </c>
      <c r="AAR70" s="157">
        <v>7</v>
      </c>
      <c r="AAS70" s="157">
        <v>18</v>
      </c>
      <c r="AAT70" s="158">
        <v>0.65</v>
      </c>
      <c r="AAU70" s="158" t="str">
        <f t="shared" si="241"/>
        <v>OK</v>
      </c>
    </row>
    <row r="71" spans="1:723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33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34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35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36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37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38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39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40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41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32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42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43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44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45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6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7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48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49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50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51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52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53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54"/>
        <v>0.99639639639639643</v>
      </c>
      <c r="ID71" s="4">
        <f t="shared" si="155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56"/>
        <v>0.99639639639639643</v>
      </c>
      <c r="IL71" s="4">
        <f t="shared" si="157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58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59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60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30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61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31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62"/>
        <v>0.99639639639639643</v>
      </c>
      <c r="KP71" s="4">
        <f t="shared" si="163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64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65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66"/>
        <v>0</v>
      </c>
      <c r="LV71" s="4">
        <f t="shared" si="167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68"/>
        <v>0</v>
      </c>
      <c r="MD71" s="158">
        <f t="shared" si="169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70"/>
        <v>0</v>
      </c>
      <c r="ML71" s="158">
        <f t="shared" si="171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72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73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74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75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76"/>
        <v>2.2014309301045681E-2</v>
      </c>
      <c r="OU71" s="158">
        <f t="shared" si="177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78"/>
        <v>2.6720106880427523E-2</v>
      </c>
      <c r="PC71" s="158">
        <f t="shared" si="179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80"/>
        <v>2.6720106880427523E-2</v>
      </c>
      <c r="PK71" s="158">
        <f t="shared" si="181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82"/>
        <v>2.6720106880427523E-2</v>
      </c>
      <c r="PS71" s="158">
        <f t="shared" si="183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84"/>
        <v>2.6720106880427523E-2</v>
      </c>
      <c r="QA71" s="158">
        <f t="shared" si="185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86"/>
        <v>0.91449565798263188</v>
      </c>
      <c r="QI71" s="158">
        <f t="shared" si="187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88"/>
        <v>0.91449565798263188</v>
      </c>
      <c r="QQ71" s="158">
        <f t="shared" si="189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90"/>
        <v>0.91449565798263188</v>
      </c>
      <c r="QY71" s="158">
        <f t="shared" si="191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92"/>
        <v>0.91449565798263188</v>
      </c>
      <c r="RG71" s="158">
        <f t="shared" si="193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94"/>
        <v>0.91449565798263188</v>
      </c>
      <c r="RO71" s="158">
        <f t="shared" si="195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96"/>
        <v>0.91449565798263188</v>
      </c>
      <c r="RW71" s="158">
        <f t="shared" si="197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98"/>
        <v>0.91449565798263188</v>
      </c>
      <c r="SE71" s="158">
        <f t="shared" si="199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200"/>
        <v>0.91449565798263188</v>
      </c>
      <c r="SM71" s="158">
        <f t="shared" si="201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202"/>
        <v>0.91449565798263188</v>
      </c>
      <c r="SU71" s="158">
        <f t="shared" si="203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204"/>
        <v>0.91449565798263188</v>
      </c>
      <c r="TC71" s="158">
        <f t="shared" si="205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206"/>
        <v>0.91449565798263188</v>
      </c>
      <c r="TK71" s="158">
        <f t="shared" si="207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208"/>
        <v>0.91449565798263188</v>
      </c>
      <c r="TS71" s="158">
        <f t="shared" si="209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210"/>
        <v>0.91449565798263188</v>
      </c>
      <c r="UA71" s="158">
        <f t="shared" si="211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212"/>
        <v>0.91449565798263188</v>
      </c>
      <c r="UI71" s="158">
        <f t="shared" si="213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214"/>
        <v>0.91449565798263188</v>
      </c>
      <c r="UQ71" s="158">
        <f t="shared" si="215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216"/>
        <v>0.82534869617950268</v>
      </c>
      <c r="UY71" s="158">
        <f t="shared" si="217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218"/>
        <v>0.82534869617950268</v>
      </c>
      <c r="VG71" s="158">
        <f t="shared" si="219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220"/>
        <v>0.82534869617950268</v>
      </c>
      <c r="VO71" s="158">
        <f t="shared" si="221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22"/>
        <v>0.82534869617950268</v>
      </c>
      <c r="VW71" s="158">
        <f t="shared" si="223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24"/>
        <v>0.82534869617950268</v>
      </c>
      <c r="WE71" s="158">
        <f t="shared" si="225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26"/>
        <v>0.90054578532443907</v>
      </c>
      <c r="WM71" s="158">
        <f t="shared" si="227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28"/>
        <v>0.90054578532443907</v>
      </c>
      <c r="WU71" s="158">
        <f t="shared" si="229"/>
        <v>0</v>
      </c>
      <c r="WW71" s="157" t="s">
        <v>86</v>
      </c>
      <c r="WX71" s="157">
        <v>1649</v>
      </c>
      <c r="WY71" s="157">
        <v>1485</v>
      </c>
      <c r="WZ71" s="157">
        <v>131</v>
      </c>
      <c r="XA71" s="157">
        <v>33</v>
      </c>
      <c r="XB71" s="158">
        <f t="shared" si="230"/>
        <v>0.90054578532443907</v>
      </c>
      <c r="XC71" s="158" t="str">
        <f t="shared" si="231"/>
        <v>OK</v>
      </c>
      <c r="XE71" s="157" t="s">
        <v>86</v>
      </c>
      <c r="XF71" s="157">
        <v>1649</v>
      </c>
      <c r="XG71" s="157">
        <v>1485</v>
      </c>
      <c r="XH71" s="157">
        <v>131</v>
      </c>
      <c r="XI71" s="157">
        <v>33</v>
      </c>
      <c r="XJ71" s="158">
        <f t="shared" si="232"/>
        <v>0.90054578532443907</v>
      </c>
      <c r="XK71" s="158" t="str">
        <f t="shared" si="123"/>
        <v>OK</v>
      </c>
      <c r="XM71" s="157" t="s">
        <v>86</v>
      </c>
      <c r="XN71" s="157">
        <v>1649</v>
      </c>
      <c r="XO71" s="157">
        <v>1485</v>
      </c>
      <c r="XP71" s="157">
        <v>131</v>
      </c>
      <c r="XQ71" s="157">
        <v>33</v>
      </c>
      <c r="XR71" s="158">
        <f t="shared" si="233"/>
        <v>0.90054578532443907</v>
      </c>
      <c r="XS71" s="158" t="str">
        <f t="shared" si="124"/>
        <v>OK</v>
      </c>
      <c r="XU71" s="157" t="s">
        <v>86</v>
      </c>
      <c r="XV71" s="157">
        <v>1649</v>
      </c>
      <c r="XW71" s="157">
        <v>1485</v>
      </c>
      <c r="XX71" s="157">
        <v>131</v>
      </c>
      <c r="XY71" s="157">
        <v>33</v>
      </c>
      <c r="XZ71" s="158">
        <f t="shared" si="234"/>
        <v>0.90054578532443907</v>
      </c>
      <c r="YA71" s="158" t="str">
        <f t="shared" si="235"/>
        <v>OK</v>
      </c>
      <c r="YC71" s="157" t="s">
        <v>86</v>
      </c>
      <c r="YD71" s="157">
        <v>1649</v>
      </c>
      <c r="YE71" s="157">
        <v>1485</v>
      </c>
      <c r="YF71" s="157">
        <v>131</v>
      </c>
      <c r="YG71" s="157">
        <v>33</v>
      </c>
      <c r="YH71" s="158">
        <f t="shared" si="236"/>
        <v>0.90054578532443907</v>
      </c>
      <c r="YI71" s="158" t="str">
        <f t="shared" si="237"/>
        <v>OK</v>
      </c>
      <c r="YK71" s="157" t="s">
        <v>86</v>
      </c>
      <c r="YL71" s="157">
        <v>1649</v>
      </c>
      <c r="YM71" s="157">
        <v>1485</v>
      </c>
      <c r="YN71" s="157">
        <v>131</v>
      </c>
      <c r="YO71" s="157">
        <v>33</v>
      </c>
      <c r="YP71" s="158">
        <v>0.9</v>
      </c>
      <c r="YQ71" s="158" t="str">
        <f t="shared" si="125"/>
        <v>OK</v>
      </c>
      <c r="YS71" s="157" t="s">
        <v>86</v>
      </c>
      <c r="YT71" s="157">
        <v>1649</v>
      </c>
      <c r="YU71" s="157">
        <v>1485</v>
      </c>
      <c r="YV71" s="157">
        <v>131</v>
      </c>
      <c r="YW71" s="157">
        <v>33</v>
      </c>
      <c r="YX71" s="158">
        <v>0.9</v>
      </c>
      <c r="YY71" s="158" t="str">
        <f t="shared" si="238"/>
        <v>OK</v>
      </c>
      <c r="ZA71" s="157" t="s">
        <v>86</v>
      </c>
      <c r="ZB71" s="157">
        <v>1637</v>
      </c>
      <c r="ZC71" s="157">
        <v>1485</v>
      </c>
      <c r="ZD71" s="157">
        <v>130</v>
      </c>
      <c r="ZE71" s="157">
        <v>22</v>
      </c>
      <c r="ZF71" s="158">
        <v>0.91</v>
      </c>
      <c r="ZG71" s="158" t="str">
        <f t="shared" si="126"/>
        <v>Fail:1%</v>
      </c>
      <c r="ZI71" s="157" t="s">
        <v>86</v>
      </c>
      <c r="ZJ71" s="157">
        <v>1637</v>
      </c>
      <c r="ZK71" s="157">
        <v>1485</v>
      </c>
      <c r="ZL71" s="157">
        <v>130</v>
      </c>
      <c r="ZM71" s="157">
        <v>22</v>
      </c>
      <c r="ZN71" s="158">
        <v>0.91</v>
      </c>
      <c r="ZO71" s="158" t="str">
        <f t="shared" si="239"/>
        <v>Fail:1%</v>
      </c>
      <c r="ZQ71" s="157" t="s">
        <v>86</v>
      </c>
      <c r="ZR71" s="157">
        <v>1637</v>
      </c>
      <c r="ZS71" s="157">
        <v>1485</v>
      </c>
      <c r="ZT71" s="157">
        <v>130</v>
      </c>
      <c r="ZU71" s="157">
        <v>22</v>
      </c>
      <c r="ZV71" s="158">
        <v>0.91</v>
      </c>
      <c r="ZW71" s="158" t="str">
        <f t="shared" si="127"/>
        <v>OK</v>
      </c>
      <c r="ZY71" s="157" t="s">
        <v>86</v>
      </c>
      <c r="ZZ71" s="157">
        <v>1637</v>
      </c>
      <c r="AAA71" s="157">
        <v>1485</v>
      </c>
      <c r="AAB71" s="157">
        <v>130</v>
      </c>
      <c r="AAC71" s="157">
        <v>22</v>
      </c>
      <c r="AAD71" s="158">
        <v>0.91</v>
      </c>
      <c r="AAE71" s="158" t="str">
        <f t="shared" si="240"/>
        <v>OK</v>
      </c>
      <c r="AAG71" s="157" t="s">
        <v>86</v>
      </c>
      <c r="AAH71" s="157">
        <v>1637</v>
      </c>
      <c r="AAI71" s="157">
        <v>1485</v>
      </c>
      <c r="AAJ71" s="157">
        <v>130</v>
      </c>
      <c r="AAK71" s="157">
        <v>22</v>
      </c>
      <c r="AAL71" s="158">
        <v>0.91</v>
      </c>
      <c r="AAM71" s="158" t="str">
        <f t="shared" si="128"/>
        <v>OK</v>
      </c>
      <c r="AAO71" s="157" t="s">
        <v>86</v>
      </c>
      <c r="AAP71" s="157">
        <v>1637</v>
      </c>
      <c r="AAQ71" s="157">
        <v>1485</v>
      </c>
      <c r="AAR71" s="157">
        <v>130</v>
      </c>
      <c r="AAS71" s="157">
        <v>22</v>
      </c>
      <c r="AAT71" s="158">
        <v>0.91</v>
      </c>
      <c r="AAU71" s="158" t="str">
        <f t="shared" si="241"/>
        <v>OK</v>
      </c>
    </row>
    <row r="72" spans="1:723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33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34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35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36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37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38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39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40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41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42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43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44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45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6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7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48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49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50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51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52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53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54"/>
        <v>0.95454545454545459</v>
      </c>
      <c r="ID72" s="4">
        <f t="shared" si="155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56"/>
        <v>0.95454545454545459</v>
      </c>
      <c r="IL72" s="4">
        <f t="shared" si="157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58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59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60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30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61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31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62"/>
        <v>0.95454545454545459</v>
      </c>
      <c r="KP72" s="4">
        <f t="shared" si="163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64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65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66"/>
        <v>0.95454545454545459</v>
      </c>
      <c r="LV72" s="4">
        <f t="shared" si="167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68"/>
        <v>0.95454545454545459</v>
      </c>
      <c r="MD72" s="158">
        <f t="shared" si="169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70"/>
        <v>0.95454545454545459</v>
      </c>
      <c r="ML72" s="158">
        <f t="shared" si="171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72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73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74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75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76"/>
        <v>0.95454545454545459</v>
      </c>
      <c r="OU72" s="158">
        <f t="shared" si="177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78"/>
        <v>0.95454545454545459</v>
      </c>
      <c r="PC72" s="158">
        <f t="shared" si="179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80"/>
        <v>0.95454545454545459</v>
      </c>
      <c r="PK72" s="158">
        <f t="shared" si="181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82"/>
        <v>0.95454545454545459</v>
      </c>
      <c r="PS72" s="158">
        <f t="shared" si="183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84"/>
        <v>0.95454545454545459</v>
      </c>
      <c r="QA72" s="158">
        <f t="shared" si="185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86"/>
        <v>0.95454545454545459</v>
      </c>
      <c r="QI72" s="158">
        <f t="shared" si="187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88"/>
        <v>0.95454545454545459</v>
      </c>
      <c r="QQ72" s="158">
        <f t="shared" si="189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90"/>
        <v>0.95454545454545459</v>
      </c>
      <c r="QY72" s="158">
        <f t="shared" si="191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92"/>
        <v>0.95454545454545459</v>
      </c>
      <c r="RG72" s="158">
        <f t="shared" si="193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94"/>
        <v>0.95454545454545459</v>
      </c>
      <c r="RO72" s="158">
        <f t="shared" si="195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96"/>
        <v>0.95454545454545459</v>
      </c>
      <c r="RW72" s="158">
        <f t="shared" si="197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98"/>
        <v>0.95454545454545459</v>
      </c>
      <c r="SE72" s="158">
        <f t="shared" si="199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200"/>
        <v>0.95454545454545459</v>
      </c>
      <c r="SM72" s="158">
        <f t="shared" si="201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202"/>
        <v>0.95454545454545459</v>
      </c>
      <c r="SU72" s="158">
        <f t="shared" si="203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204"/>
        <v>0.95454545454545459</v>
      </c>
      <c r="TC72" s="158">
        <f t="shared" si="205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206"/>
        <v>0.95454545454545459</v>
      </c>
      <c r="TK72" s="158">
        <f t="shared" si="207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208"/>
        <v>0.95454545454545459</v>
      </c>
      <c r="TS72" s="158">
        <f t="shared" si="209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210"/>
        <v>0.95454545454545459</v>
      </c>
      <c r="UA72" s="158">
        <f t="shared" si="211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212"/>
        <v>0.95454545454545459</v>
      </c>
      <c r="UI72" s="158">
        <f t="shared" si="213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214"/>
        <v>0.95454545454545459</v>
      </c>
      <c r="UQ72" s="158">
        <f t="shared" si="215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216"/>
        <v>0.95454545454545459</v>
      </c>
      <c r="UY72" s="158">
        <f t="shared" si="217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218"/>
        <v>0.95454545454545459</v>
      </c>
      <c r="VG72" s="158">
        <f t="shared" si="219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220"/>
        <v>0.95454545454545459</v>
      </c>
      <c r="VO72" s="158">
        <f t="shared" si="221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22"/>
        <v>0.95454545454545459</v>
      </c>
      <c r="VW72" s="158">
        <f t="shared" si="223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24"/>
        <v>0.95454545454545459</v>
      </c>
      <c r="WE72" s="158">
        <f t="shared" si="225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26"/>
        <v>0.95454545454545459</v>
      </c>
      <c r="WM72" s="158">
        <f t="shared" si="227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28"/>
        <v>0.95454545454545459</v>
      </c>
      <c r="WU72" s="158">
        <f t="shared" si="229"/>
        <v>0</v>
      </c>
      <c r="WW72" s="157" t="s">
        <v>83</v>
      </c>
      <c r="WX72" s="157">
        <v>22</v>
      </c>
      <c r="WY72" s="157">
        <v>21</v>
      </c>
      <c r="WZ72" s="157">
        <v>1</v>
      </c>
      <c r="XA72" s="157">
        <v>0</v>
      </c>
      <c r="XB72" s="158">
        <f t="shared" si="230"/>
        <v>0.95454545454545459</v>
      </c>
      <c r="XC72" s="158" t="str">
        <f t="shared" si="231"/>
        <v>OK</v>
      </c>
      <c r="XE72" s="157" t="s">
        <v>83</v>
      </c>
      <c r="XF72" s="157">
        <v>22</v>
      </c>
      <c r="XG72" s="157">
        <v>21</v>
      </c>
      <c r="XH72" s="157">
        <v>1</v>
      </c>
      <c r="XI72" s="157">
        <v>0</v>
      </c>
      <c r="XJ72" s="158">
        <f t="shared" si="232"/>
        <v>0.95454545454545459</v>
      </c>
      <c r="XK72" s="158" t="str">
        <f t="shared" si="123"/>
        <v>OK</v>
      </c>
      <c r="XM72" s="157" t="s">
        <v>83</v>
      </c>
      <c r="XN72" s="157">
        <v>22</v>
      </c>
      <c r="XO72" s="157">
        <v>21</v>
      </c>
      <c r="XP72" s="157">
        <v>1</v>
      </c>
      <c r="XQ72" s="157">
        <v>0</v>
      </c>
      <c r="XR72" s="158">
        <f t="shared" si="233"/>
        <v>0.95454545454545459</v>
      </c>
      <c r="XS72" s="158" t="str">
        <f t="shared" si="124"/>
        <v>OK</v>
      </c>
      <c r="XU72" s="157" t="s">
        <v>83</v>
      </c>
      <c r="XV72" s="157">
        <v>22</v>
      </c>
      <c r="XW72" s="157">
        <v>21</v>
      </c>
      <c r="XX72" s="157">
        <v>1</v>
      </c>
      <c r="XY72" s="157">
        <v>0</v>
      </c>
      <c r="XZ72" s="158">
        <f t="shared" si="234"/>
        <v>0.95454545454545459</v>
      </c>
      <c r="YA72" s="158" t="str">
        <f t="shared" si="235"/>
        <v>OK</v>
      </c>
      <c r="YC72" s="157" t="s">
        <v>83</v>
      </c>
      <c r="YD72" s="157">
        <v>22</v>
      </c>
      <c r="YE72" s="157">
        <v>21</v>
      </c>
      <c r="YF72" s="157">
        <v>1</v>
      </c>
      <c r="YG72" s="157">
        <v>0</v>
      </c>
      <c r="YH72" s="158">
        <f t="shared" si="236"/>
        <v>0.95454545454545459</v>
      </c>
      <c r="YI72" s="158" t="str">
        <f t="shared" si="237"/>
        <v>OK</v>
      </c>
      <c r="YK72" s="157" t="s">
        <v>83</v>
      </c>
      <c r="YL72" s="157">
        <v>22</v>
      </c>
      <c r="YM72" s="157">
        <v>21</v>
      </c>
      <c r="YN72" s="157">
        <v>1</v>
      </c>
      <c r="YO72" s="157">
        <v>0</v>
      </c>
      <c r="YP72" s="158">
        <v>0.95</v>
      </c>
      <c r="YQ72" s="158" t="str">
        <f t="shared" si="125"/>
        <v>OK</v>
      </c>
      <c r="YS72" s="157" t="s">
        <v>83</v>
      </c>
      <c r="YT72" s="157">
        <v>22</v>
      </c>
      <c r="YU72" s="157">
        <v>21</v>
      </c>
      <c r="YV72" s="157">
        <v>1</v>
      </c>
      <c r="YW72" s="157">
        <v>0</v>
      </c>
      <c r="YX72" s="158">
        <v>0.95</v>
      </c>
      <c r="YY72" s="158" t="str">
        <f t="shared" si="238"/>
        <v>OK</v>
      </c>
      <c r="ZA72" s="157" t="s">
        <v>83</v>
      </c>
      <c r="ZB72" s="157">
        <v>22</v>
      </c>
      <c r="ZC72" s="157">
        <v>21</v>
      </c>
      <c r="ZD72" s="157">
        <v>1</v>
      </c>
      <c r="ZE72" s="157">
        <v>0</v>
      </c>
      <c r="ZF72" s="158">
        <v>0.95</v>
      </c>
      <c r="ZG72" s="158" t="str">
        <f t="shared" si="126"/>
        <v>OK</v>
      </c>
      <c r="ZI72" s="157" t="s">
        <v>83</v>
      </c>
      <c r="ZJ72" s="157">
        <v>22</v>
      </c>
      <c r="ZK72" s="157">
        <v>21</v>
      </c>
      <c r="ZL72" s="157">
        <v>1</v>
      </c>
      <c r="ZM72" s="157">
        <v>0</v>
      </c>
      <c r="ZN72" s="158">
        <v>0.95</v>
      </c>
      <c r="ZO72" s="158" t="str">
        <f t="shared" si="239"/>
        <v>OK</v>
      </c>
      <c r="ZQ72" s="157" t="s">
        <v>83</v>
      </c>
      <c r="ZR72" s="157">
        <v>22</v>
      </c>
      <c r="ZS72" s="157">
        <v>21</v>
      </c>
      <c r="ZT72" s="157">
        <v>1</v>
      </c>
      <c r="ZU72" s="157">
        <v>0</v>
      </c>
      <c r="ZV72" s="158">
        <v>0.95</v>
      </c>
      <c r="ZW72" s="158" t="str">
        <f t="shared" si="127"/>
        <v>OK</v>
      </c>
      <c r="ZY72" s="157" t="s">
        <v>83</v>
      </c>
      <c r="ZZ72" s="157">
        <v>22</v>
      </c>
      <c r="AAA72" s="157">
        <v>21</v>
      </c>
      <c r="AAB72" s="157">
        <v>1</v>
      </c>
      <c r="AAC72" s="157">
        <v>0</v>
      </c>
      <c r="AAD72" s="158">
        <v>0.95</v>
      </c>
      <c r="AAE72" s="158" t="str">
        <f t="shared" si="240"/>
        <v>OK</v>
      </c>
      <c r="AAG72" s="157" t="s">
        <v>83</v>
      </c>
      <c r="AAH72" s="157">
        <v>22</v>
      </c>
      <c r="AAI72" s="157">
        <v>21</v>
      </c>
      <c r="AAJ72" s="157">
        <v>1</v>
      </c>
      <c r="AAK72" s="157">
        <v>0</v>
      </c>
      <c r="AAL72" s="158">
        <v>0.95</v>
      </c>
      <c r="AAM72" s="158" t="str">
        <f t="shared" si="128"/>
        <v>OK</v>
      </c>
      <c r="AAO72" s="157" t="s">
        <v>83</v>
      </c>
      <c r="AAP72" s="157">
        <v>22</v>
      </c>
      <c r="AAQ72" s="157">
        <v>21</v>
      </c>
      <c r="AAR72" s="157">
        <v>1</v>
      </c>
      <c r="AAS72" s="157">
        <v>0</v>
      </c>
      <c r="AAT72" s="158">
        <v>0.95</v>
      </c>
      <c r="AAU72" s="158" t="str">
        <f t="shared" si="241"/>
        <v>OK</v>
      </c>
    </row>
    <row r="73" spans="1:723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33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34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35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36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37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38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39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40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41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42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43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44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45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46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47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48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49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50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51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52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53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54"/>
        <v>0.84444444444444444</v>
      </c>
      <c r="ID73" s="4">
        <f t="shared" si="155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57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58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59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60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30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61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31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62"/>
        <v>0.84444444444444444</v>
      </c>
      <c r="KP73" s="4">
        <f t="shared" si="163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64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65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66"/>
        <v>0.85074626865671643</v>
      </c>
      <c r="LV73" s="4">
        <f t="shared" si="167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68"/>
        <v>0.85074626865671643</v>
      </c>
      <c r="MD73" s="158">
        <f t="shared" si="169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70"/>
        <v>0.85820895522388063</v>
      </c>
      <c r="ML73" s="158">
        <f t="shared" si="171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72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73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74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75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76"/>
        <v>0.82089552238805974</v>
      </c>
      <c r="OU73" s="158">
        <f t="shared" si="177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78"/>
        <v>0.82089552238805974</v>
      </c>
      <c r="PC73" s="158">
        <f t="shared" si="179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80"/>
        <v>0.82089552238805974</v>
      </c>
      <c r="PK73" s="158">
        <f t="shared" si="181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82"/>
        <v>0.82089552238805974</v>
      </c>
      <c r="PS73" s="158">
        <f t="shared" si="183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84"/>
        <v>0.83582089552238803</v>
      </c>
      <c r="QA73" s="158">
        <f t="shared" si="185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86"/>
        <v>0.83582089552238803</v>
      </c>
      <c r="QI73" s="158">
        <f t="shared" si="187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88"/>
        <v>0.83582089552238803</v>
      </c>
      <c r="QQ73" s="158">
        <f t="shared" si="189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90"/>
        <v>0.83582089552238803</v>
      </c>
      <c r="QY73" s="158">
        <f t="shared" si="191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92"/>
        <v>0.83582089552238803</v>
      </c>
      <c r="RG73" s="158">
        <f t="shared" si="193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94"/>
        <v>0.83582089552238803</v>
      </c>
      <c r="RO73" s="158">
        <f t="shared" si="195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96"/>
        <v>0.83582089552238803</v>
      </c>
      <c r="RW73" s="158">
        <f t="shared" si="197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98"/>
        <v>0.83582089552238803</v>
      </c>
      <c r="SE73" s="158">
        <f t="shared" si="199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200"/>
        <v>0.83582089552238803</v>
      </c>
      <c r="SM73" s="158">
        <f t="shared" si="201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202"/>
        <v>0.83582089552238803</v>
      </c>
      <c r="SU73" s="158">
        <f t="shared" si="203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204"/>
        <v>0.83582089552238803</v>
      </c>
      <c r="TC73" s="158">
        <f t="shared" si="205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206"/>
        <v>0.83582089552238803</v>
      </c>
      <c r="TK73" s="158">
        <f t="shared" si="207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208"/>
        <v>0.83582089552238803</v>
      </c>
      <c r="TS73" s="158">
        <f t="shared" si="209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210"/>
        <v>0.83582089552238803</v>
      </c>
      <c r="UA73" s="158">
        <f t="shared" si="211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212"/>
        <v>0.83582089552238803</v>
      </c>
      <c r="UI73" s="158">
        <f t="shared" si="213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214"/>
        <v>0.83582089552238803</v>
      </c>
      <c r="UQ73" s="158">
        <f t="shared" si="215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216"/>
        <v>0.83582089552238803</v>
      </c>
      <c r="UY73" s="158">
        <f t="shared" si="217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218"/>
        <v>0.83582089552238803</v>
      </c>
      <c r="VG73" s="158">
        <f t="shared" si="219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220"/>
        <v>0.83582089552238803</v>
      </c>
      <c r="VO73" s="158">
        <f t="shared" si="221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22"/>
        <v>0.83582089552238803</v>
      </c>
      <c r="VW73" s="158">
        <f t="shared" si="223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24"/>
        <v>0.83582089552238803</v>
      </c>
      <c r="WE73" s="158">
        <f t="shared" si="225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26"/>
        <v>0.83582089552238803</v>
      </c>
      <c r="WM73" s="158">
        <f t="shared" si="227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28"/>
        <v>0.83582089552238803</v>
      </c>
      <c r="WU73" s="158">
        <f t="shared" si="229"/>
        <v>0</v>
      </c>
      <c r="WW73" s="157" t="s">
        <v>84</v>
      </c>
      <c r="WX73" s="156">
        <v>134</v>
      </c>
      <c r="WY73" s="156">
        <v>112</v>
      </c>
      <c r="WZ73" s="156">
        <v>13</v>
      </c>
      <c r="XA73" s="156">
        <v>9</v>
      </c>
      <c r="XB73" s="158">
        <f t="shared" si="230"/>
        <v>0.83582089552238803</v>
      </c>
      <c r="XC73" s="158" t="str">
        <f t="shared" si="231"/>
        <v>OK</v>
      </c>
      <c r="XE73" s="157" t="s">
        <v>84</v>
      </c>
      <c r="XF73" s="156">
        <v>134</v>
      </c>
      <c r="XG73" s="156">
        <v>112</v>
      </c>
      <c r="XH73" s="156">
        <v>13</v>
      </c>
      <c r="XI73" s="156">
        <v>9</v>
      </c>
      <c r="XJ73" s="158">
        <f t="shared" si="232"/>
        <v>0.83582089552238803</v>
      </c>
      <c r="XK73" s="158" t="str">
        <f t="shared" si="123"/>
        <v>OK</v>
      </c>
      <c r="XM73" s="157" t="s">
        <v>84</v>
      </c>
      <c r="XN73" s="156">
        <v>134</v>
      </c>
      <c r="XO73" s="156">
        <v>112</v>
      </c>
      <c r="XP73" s="156">
        <v>13</v>
      </c>
      <c r="XQ73" s="156">
        <v>9</v>
      </c>
      <c r="XR73" s="158">
        <f t="shared" si="233"/>
        <v>0.83582089552238803</v>
      </c>
      <c r="XS73" s="158" t="str">
        <f t="shared" si="124"/>
        <v>OK</v>
      </c>
      <c r="XU73" s="157" t="s">
        <v>84</v>
      </c>
      <c r="XV73" s="156">
        <v>134</v>
      </c>
      <c r="XW73" s="156">
        <v>112</v>
      </c>
      <c r="XX73" s="156">
        <v>13</v>
      </c>
      <c r="XY73" s="156">
        <v>9</v>
      </c>
      <c r="XZ73" s="158">
        <f t="shared" si="234"/>
        <v>0.83582089552238803</v>
      </c>
      <c r="YA73" s="158" t="str">
        <f t="shared" si="235"/>
        <v>OK</v>
      </c>
      <c r="YC73" s="157" t="s">
        <v>84</v>
      </c>
      <c r="YD73" s="156">
        <v>134</v>
      </c>
      <c r="YE73" s="156">
        <v>112</v>
      </c>
      <c r="YF73" s="156">
        <v>13</v>
      </c>
      <c r="YG73" s="156">
        <v>9</v>
      </c>
      <c r="YH73" s="158">
        <f t="shared" si="236"/>
        <v>0.83582089552238803</v>
      </c>
      <c r="YI73" s="158" t="str">
        <f t="shared" si="237"/>
        <v>OK</v>
      </c>
      <c r="YK73" s="157" t="s">
        <v>84</v>
      </c>
      <c r="YL73" s="156">
        <v>134</v>
      </c>
      <c r="YM73" s="156">
        <v>112</v>
      </c>
      <c r="YN73" s="156">
        <v>13</v>
      </c>
      <c r="YO73" s="156">
        <v>9</v>
      </c>
      <c r="YP73" s="158">
        <v>0.84</v>
      </c>
      <c r="YQ73" s="158" t="str">
        <f t="shared" si="125"/>
        <v>OK</v>
      </c>
      <c r="YS73" s="157" t="s">
        <v>84</v>
      </c>
      <c r="YT73" s="156">
        <v>134</v>
      </c>
      <c r="YU73" s="156">
        <v>112</v>
      </c>
      <c r="YV73" s="156">
        <v>13</v>
      </c>
      <c r="YW73" s="156">
        <v>9</v>
      </c>
      <c r="YX73" s="158">
        <v>0.84</v>
      </c>
      <c r="YY73" s="158" t="str">
        <f t="shared" si="238"/>
        <v>OK</v>
      </c>
      <c r="ZA73" s="157" t="s">
        <v>84</v>
      </c>
      <c r="ZB73" s="156">
        <v>134</v>
      </c>
      <c r="ZC73" s="156">
        <v>112</v>
      </c>
      <c r="ZD73" s="156">
        <v>13</v>
      </c>
      <c r="ZE73" s="156">
        <v>9</v>
      </c>
      <c r="ZF73" s="158">
        <v>0.84</v>
      </c>
      <c r="ZG73" s="158" t="str">
        <f t="shared" si="126"/>
        <v>OK</v>
      </c>
      <c r="ZI73" s="157" t="s">
        <v>84</v>
      </c>
      <c r="ZJ73" s="156">
        <v>134</v>
      </c>
      <c r="ZK73" s="156">
        <v>112</v>
      </c>
      <c r="ZL73" s="156">
        <v>13</v>
      </c>
      <c r="ZM73" s="156">
        <v>9</v>
      </c>
      <c r="ZN73" s="158">
        <v>0.84</v>
      </c>
      <c r="ZO73" s="158" t="str">
        <f t="shared" si="239"/>
        <v>OK</v>
      </c>
      <c r="ZQ73" s="157" t="s">
        <v>84</v>
      </c>
      <c r="ZR73" s="156">
        <v>134</v>
      </c>
      <c r="ZS73" s="156">
        <v>112</v>
      </c>
      <c r="ZT73" s="156">
        <v>13</v>
      </c>
      <c r="ZU73" s="156">
        <v>9</v>
      </c>
      <c r="ZV73" s="158">
        <v>0.84</v>
      </c>
      <c r="ZW73" s="158" t="str">
        <f t="shared" si="127"/>
        <v>OK</v>
      </c>
      <c r="ZY73" s="157" t="s">
        <v>84</v>
      </c>
      <c r="ZZ73" s="156">
        <v>134</v>
      </c>
      <c r="AAA73" s="156">
        <v>112</v>
      </c>
      <c r="AAB73" s="156">
        <v>13</v>
      </c>
      <c r="AAC73" s="156">
        <v>9</v>
      </c>
      <c r="AAD73" s="158">
        <v>0.84</v>
      </c>
      <c r="AAE73" s="158" t="str">
        <f t="shared" si="240"/>
        <v>OK</v>
      </c>
      <c r="AAG73" s="157" t="s">
        <v>84</v>
      </c>
      <c r="AAH73" s="156">
        <v>134</v>
      </c>
      <c r="AAI73" s="156">
        <v>112</v>
      </c>
      <c r="AAJ73" s="156">
        <v>13</v>
      </c>
      <c r="AAK73" s="156">
        <v>9</v>
      </c>
      <c r="AAL73" s="158">
        <v>0.84</v>
      </c>
      <c r="AAM73" s="158" t="str">
        <f t="shared" si="128"/>
        <v>OK</v>
      </c>
      <c r="AAO73" s="157" t="s">
        <v>84</v>
      </c>
      <c r="AAP73" s="156">
        <v>134</v>
      </c>
      <c r="AAQ73" s="156">
        <v>112</v>
      </c>
      <c r="AAR73" s="156">
        <v>13</v>
      </c>
      <c r="AAS73" s="156">
        <v>9</v>
      </c>
      <c r="AAT73" s="158">
        <v>0.84</v>
      </c>
      <c r="AAU73" s="158" t="str">
        <f t="shared" si="241"/>
        <v>OK</v>
      </c>
    </row>
    <row r="74" spans="1:723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39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40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41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56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58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59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66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69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70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76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78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81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82"/>
        <v>0.78038649087953771</v>
      </c>
      <c r="PS74" s="2">
        <f t="shared" si="183"/>
        <v>9.0301607368670211E-5</v>
      </c>
      <c r="PV74" s="2">
        <f>SUM(PV3:PV73)</f>
        <v>11064</v>
      </c>
      <c r="PW74" s="2">
        <f>SUM(PW3:PW73)</f>
        <v>8638</v>
      </c>
      <c r="PZ74" s="158">
        <f t="shared" si="184"/>
        <v>0.78073029645697756</v>
      </c>
      <c r="QD74" s="2">
        <f>SUM(QD3:QD73)</f>
        <v>11064</v>
      </c>
      <c r="QE74" s="2">
        <f>SUM(QE3:QE73)</f>
        <v>9967</v>
      </c>
      <c r="QH74" s="158">
        <f t="shared" si="186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89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9998</v>
      </c>
      <c r="WR74" s="157"/>
      <c r="WS74" s="157"/>
      <c r="WT74" s="158">
        <f>WQ74/WP74</f>
        <v>0.88611184968536738</v>
      </c>
      <c r="WX74" s="157">
        <f>SUM(WX3:WX73)</f>
        <v>11283</v>
      </c>
      <c r="WY74" s="157">
        <f>SUM(WY3:WY73)</f>
        <v>10136</v>
      </c>
      <c r="XB74" s="158">
        <f t="shared" si="230"/>
        <v>0.89834263936896219</v>
      </c>
      <c r="XF74" s="157">
        <f>SUM(XF3:XF73)</f>
        <v>11283</v>
      </c>
      <c r="XG74" s="157">
        <f>SUM(XG3:XG73)</f>
        <v>10136</v>
      </c>
      <c r="XJ74" s="158">
        <f t="shared" si="232"/>
        <v>0.89834263936896219</v>
      </c>
      <c r="XN74" s="157">
        <f>SUM(XN3:XN73)</f>
        <v>11625</v>
      </c>
      <c r="XO74" s="157">
        <f>SUM(XO3:XO73)</f>
        <v>10319</v>
      </c>
      <c r="XR74" s="158">
        <f t="shared" si="233"/>
        <v>0.88765591397849464</v>
      </c>
      <c r="XV74" s="157">
        <f>SUM(XV3:XV73)</f>
        <v>11281</v>
      </c>
      <c r="XW74" s="157">
        <f>SUM(XW3:XW73)</f>
        <v>10141</v>
      </c>
      <c r="XX74" s="157">
        <f>SUM(XX3:XX73)</f>
        <v>761</v>
      </c>
      <c r="XZ74" s="158">
        <f>XW74/XV74</f>
        <v>0.89894512897792744</v>
      </c>
      <c r="YD74" s="157">
        <f>SUM(YD3:YD73)</f>
        <v>11625</v>
      </c>
      <c r="YE74" s="157">
        <f>SUM(YE3:YE73)</f>
        <v>10323</v>
      </c>
      <c r="YH74" s="158">
        <f>YE74/YD74</f>
        <v>0.88800000000000001</v>
      </c>
      <c r="YL74" s="157">
        <f>SUM(YL3:YL73)</f>
        <v>11281</v>
      </c>
      <c r="YM74" s="157">
        <f>SUM(YM3:YM73)</f>
        <v>10198</v>
      </c>
      <c r="YN74" s="157">
        <f>SUM(YN3:YN73)</f>
        <v>720</v>
      </c>
      <c r="YP74" s="158">
        <f>YM74/YL74</f>
        <v>0.90399787252903108</v>
      </c>
      <c r="YT74" s="157">
        <f>SUM(YT3:YT73)</f>
        <v>11625</v>
      </c>
      <c r="YU74" s="157">
        <f>SUM(YU3:YU73)</f>
        <v>10381</v>
      </c>
      <c r="YX74" s="158">
        <f>YU74/YT74</f>
        <v>0.89298924731182794</v>
      </c>
      <c r="ZB74" s="157">
        <f>SUM(ZB3:ZB73)</f>
        <v>11284</v>
      </c>
      <c r="ZC74" s="157">
        <f>SUM(ZC3:ZC73)</f>
        <v>10269</v>
      </c>
      <c r="ZF74" s="158">
        <f>ZC74/ZB74</f>
        <v>0.91004962779156329</v>
      </c>
      <c r="ZJ74" s="157">
        <f>SUM(ZJ3:ZJ73)</f>
        <v>11628</v>
      </c>
      <c r="ZK74" s="157">
        <f>SUM(ZK3:ZK73)</f>
        <v>10452</v>
      </c>
      <c r="ZN74" s="158">
        <f>ZK74/ZJ74</f>
        <v>0.89886480908152733</v>
      </c>
      <c r="ZR74" s="157">
        <f>SUM(ZR3:ZR73)</f>
        <v>11284</v>
      </c>
      <c r="ZS74" s="157">
        <f>SUM(ZS3:ZS73)</f>
        <v>10158</v>
      </c>
      <c r="ZV74" s="158">
        <f>ZS74/ZR74</f>
        <v>0.9002126905352712</v>
      </c>
      <c r="ZZ74" s="157">
        <f>SUM(ZZ3:ZZ73)</f>
        <v>11628</v>
      </c>
      <c r="AAA74" s="157">
        <f>SUM(AAA3:AAA73)</f>
        <v>10333</v>
      </c>
      <c r="AAD74" s="158">
        <f>AAA74/ZZ74</f>
        <v>0.8886308909528724</v>
      </c>
      <c r="AAH74" s="157">
        <f>SUM(AAH3:AAH73)</f>
        <v>11284</v>
      </c>
      <c r="AAI74" s="157">
        <f>SUM(AAI3:AAI73)</f>
        <v>10156</v>
      </c>
      <c r="AAL74" s="158">
        <f>AAI74/AAH74</f>
        <v>0.90003544842254524</v>
      </c>
      <c r="AAP74" s="157">
        <f>SUM(AAP3:AAP73)</f>
        <v>11628</v>
      </c>
      <c r="AAQ74" s="157">
        <f>SUM(AAQ3:AAQ73)</f>
        <v>10331</v>
      </c>
      <c r="AAT74" s="158">
        <f>AAQ74/AAP74</f>
        <v>0.88845889232886133</v>
      </c>
    </row>
    <row r="75" spans="1:723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39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40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41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  <c r="ZF75" s="158"/>
      <c r="ZN75" s="158"/>
      <c r="ZV75" s="158"/>
      <c r="AAD75" s="158"/>
      <c r="AAL75" s="158"/>
      <c r="AAT75" s="158"/>
    </row>
    <row r="76" spans="1:723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  <c r="ZF76" s="158"/>
      <c r="ZN76" s="158"/>
      <c r="ZV76" s="158"/>
      <c r="AAD76" s="158"/>
      <c r="AAL76" s="158"/>
      <c r="AAT76" s="158"/>
    </row>
    <row r="77" spans="1:723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  <c r="ZF77" s="158"/>
      <c r="ZN77" s="158"/>
      <c r="ZV77" s="158"/>
      <c r="AAD77" s="158"/>
      <c r="AAL77" s="158"/>
      <c r="AAT77" s="158"/>
    </row>
    <row r="78" spans="1:723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  <c r="ZF78" s="158"/>
      <c r="ZN78" s="158"/>
      <c r="ZV78" s="158"/>
      <c r="AAD78" s="158"/>
      <c r="AAL78" s="158"/>
      <c r="AAT78" s="158"/>
    </row>
    <row r="79" spans="1:723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  <c r="WW79" s="157" t="s">
        <v>0</v>
      </c>
      <c r="WX79" s="157" t="s">
        <v>1</v>
      </c>
      <c r="WY79" s="157" t="s">
        <v>2</v>
      </c>
      <c r="WZ79" s="157" t="s">
        <v>3</v>
      </c>
      <c r="XA79" s="157" t="s">
        <v>4</v>
      </c>
      <c r="XB79" s="158" t="s">
        <v>5</v>
      </c>
      <c r="XE79" s="157" t="s">
        <v>0</v>
      </c>
      <c r="XF79" s="157" t="s">
        <v>1</v>
      </c>
      <c r="XG79" s="157" t="s">
        <v>2</v>
      </c>
      <c r="XH79" s="157" t="s">
        <v>3</v>
      </c>
      <c r="XI79" s="157" t="s">
        <v>4</v>
      </c>
      <c r="XJ79" s="158" t="s">
        <v>5</v>
      </c>
      <c r="XM79" s="157" t="s">
        <v>0</v>
      </c>
      <c r="XN79" s="157" t="s">
        <v>1</v>
      </c>
      <c r="XO79" s="157" t="s">
        <v>2</v>
      </c>
      <c r="XP79" s="157" t="s">
        <v>3</v>
      </c>
      <c r="XQ79" s="157" t="s">
        <v>4</v>
      </c>
      <c r="XR79" s="158" t="s">
        <v>5</v>
      </c>
      <c r="XU79" s="157" t="s">
        <v>0</v>
      </c>
      <c r="XV79" s="157" t="s">
        <v>1</v>
      </c>
      <c r="XW79" s="157" t="s">
        <v>2</v>
      </c>
      <c r="XX79" s="157" t="s">
        <v>3</v>
      </c>
      <c r="XY79" s="157" t="s">
        <v>4</v>
      </c>
      <c r="XZ79" s="158" t="s">
        <v>5</v>
      </c>
      <c r="YC79" s="157" t="s">
        <v>0</v>
      </c>
      <c r="YD79" s="157" t="s">
        <v>1</v>
      </c>
      <c r="YE79" s="157" t="s">
        <v>2</v>
      </c>
      <c r="YF79" s="157" t="s">
        <v>3</v>
      </c>
      <c r="YG79" s="157" t="s">
        <v>4</v>
      </c>
      <c r="YH79" s="158" t="s">
        <v>5</v>
      </c>
      <c r="YK79" s="157" t="s">
        <v>0</v>
      </c>
      <c r="YL79" s="157" t="s">
        <v>1</v>
      </c>
      <c r="YM79" s="157" t="s">
        <v>2</v>
      </c>
      <c r="YN79" s="157" t="s">
        <v>3</v>
      </c>
      <c r="YO79" s="157" t="s">
        <v>4</v>
      </c>
      <c r="YP79" s="158" t="s">
        <v>5</v>
      </c>
      <c r="YS79" s="157" t="s">
        <v>0</v>
      </c>
      <c r="YT79" s="157" t="s">
        <v>1</v>
      </c>
      <c r="YU79" s="157" t="s">
        <v>2</v>
      </c>
      <c r="YV79" s="157" t="s">
        <v>3</v>
      </c>
      <c r="YW79" s="157" t="s">
        <v>4</v>
      </c>
      <c r="YX79" s="158" t="s">
        <v>5</v>
      </c>
      <c r="ZA79" s="157" t="s">
        <v>0</v>
      </c>
      <c r="ZB79" s="157" t="s">
        <v>1</v>
      </c>
      <c r="ZC79" s="157" t="s">
        <v>2</v>
      </c>
      <c r="ZD79" s="157" t="s">
        <v>3</v>
      </c>
      <c r="ZE79" s="157" t="s">
        <v>4</v>
      </c>
      <c r="ZF79" s="158" t="s">
        <v>5</v>
      </c>
      <c r="ZI79" s="157" t="s">
        <v>0</v>
      </c>
      <c r="ZJ79" s="157" t="s">
        <v>1</v>
      </c>
      <c r="ZK79" s="157" t="s">
        <v>2</v>
      </c>
      <c r="ZL79" s="157" t="s">
        <v>3</v>
      </c>
      <c r="ZM79" s="157" t="s">
        <v>4</v>
      </c>
      <c r="ZN79" s="158" t="s">
        <v>5</v>
      </c>
      <c r="ZQ79" s="157" t="s">
        <v>0</v>
      </c>
      <c r="ZR79" s="157" t="s">
        <v>1</v>
      </c>
      <c r="ZS79" s="157" t="s">
        <v>2</v>
      </c>
      <c r="ZT79" s="157" t="s">
        <v>3</v>
      </c>
      <c r="ZU79" s="157" t="s">
        <v>4</v>
      </c>
      <c r="ZV79" s="158" t="s">
        <v>5</v>
      </c>
      <c r="ZY79" s="157" t="s">
        <v>0</v>
      </c>
      <c r="ZZ79" s="157" t="s">
        <v>1</v>
      </c>
      <c r="AAA79" s="157" t="s">
        <v>2</v>
      </c>
      <c r="AAB79" s="157" t="s">
        <v>3</v>
      </c>
      <c r="AAC79" s="157" t="s">
        <v>4</v>
      </c>
      <c r="AAD79" s="158" t="s">
        <v>5</v>
      </c>
      <c r="AAG79" s="157" t="s">
        <v>0</v>
      </c>
      <c r="AAH79" s="157" t="s">
        <v>1</v>
      </c>
      <c r="AAI79" s="157" t="s">
        <v>2</v>
      </c>
      <c r="AAJ79" s="157" t="s">
        <v>3</v>
      </c>
      <c r="AAK79" s="157" t="s">
        <v>4</v>
      </c>
      <c r="AAL79" s="158" t="s">
        <v>5</v>
      </c>
      <c r="AAO79" s="157" t="s">
        <v>0</v>
      </c>
      <c r="AAP79" s="157" t="s">
        <v>1</v>
      </c>
      <c r="AAQ79" s="157" t="s">
        <v>2</v>
      </c>
      <c r="AAR79" s="157" t="s">
        <v>3</v>
      </c>
      <c r="AAS79" s="157" t="s">
        <v>4</v>
      </c>
      <c r="AAT79" s="158" t="s">
        <v>5</v>
      </c>
    </row>
    <row r="80" spans="1:723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  <c r="WW80" s="157" t="s">
        <v>133</v>
      </c>
      <c r="WX80" s="157">
        <v>5</v>
      </c>
      <c r="WY80" s="157">
        <v>5</v>
      </c>
      <c r="WZ80" s="157">
        <v>0</v>
      </c>
      <c r="XA80" s="157">
        <v>0</v>
      </c>
      <c r="XB80" s="158">
        <v>1</v>
      </c>
      <c r="XE80" s="157" t="s">
        <v>133</v>
      </c>
      <c r="XF80" s="157">
        <v>5</v>
      </c>
      <c r="XG80" s="157">
        <v>5</v>
      </c>
      <c r="XH80" s="157">
        <v>0</v>
      </c>
      <c r="XI80" s="157">
        <v>0</v>
      </c>
      <c r="XJ80" s="158">
        <v>1</v>
      </c>
      <c r="XM80" s="157" t="s">
        <v>133</v>
      </c>
      <c r="XN80" s="157">
        <v>5</v>
      </c>
      <c r="XO80" s="157">
        <v>5</v>
      </c>
      <c r="XP80" s="157">
        <v>0</v>
      </c>
      <c r="XQ80" s="157">
        <v>0</v>
      </c>
      <c r="XR80" s="158">
        <v>1</v>
      </c>
      <c r="XU80" s="157" t="s">
        <v>133</v>
      </c>
      <c r="XV80" s="157">
        <v>5</v>
      </c>
      <c r="XW80" s="157">
        <v>5</v>
      </c>
      <c r="XX80" s="157">
        <v>0</v>
      </c>
      <c r="XY80" s="157">
        <v>0</v>
      </c>
      <c r="XZ80" s="158">
        <v>1</v>
      </c>
      <c r="YC80" s="157" t="s">
        <v>133</v>
      </c>
      <c r="YD80" s="157">
        <v>5</v>
      </c>
      <c r="YE80" s="157">
        <v>5</v>
      </c>
      <c r="YF80" s="157">
        <v>0</v>
      </c>
      <c r="YG80" s="157">
        <v>0</v>
      </c>
      <c r="YH80" s="158">
        <v>1</v>
      </c>
      <c r="YK80" s="157" t="s">
        <v>133</v>
      </c>
      <c r="YL80" s="157">
        <v>5</v>
      </c>
      <c r="YM80" s="157">
        <v>5</v>
      </c>
      <c r="YN80" s="157">
        <v>0</v>
      </c>
      <c r="YO80" s="157">
        <v>0</v>
      </c>
      <c r="YP80" s="158">
        <v>1</v>
      </c>
      <c r="YS80" s="157" t="s">
        <v>133</v>
      </c>
      <c r="YT80" s="157">
        <v>5</v>
      </c>
      <c r="YU80" s="157">
        <v>5</v>
      </c>
      <c r="YV80" s="157">
        <v>0</v>
      </c>
      <c r="YW80" s="157">
        <v>0</v>
      </c>
      <c r="YX80" s="158">
        <v>1</v>
      </c>
      <c r="ZA80" s="157" t="s">
        <v>133</v>
      </c>
      <c r="ZB80" s="157">
        <v>5</v>
      </c>
      <c r="ZC80" s="157">
        <v>5</v>
      </c>
      <c r="ZD80" s="157">
        <v>0</v>
      </c>
      <c r="ZE80" s="157">
        <v>0</v>
      </c>
      <c r="ZF80" s="158">
        <v>1</v>
      </c>
      <c r="ZG80" s="158" t="str">
        <f t="shared" ref="ZG80:ZG87" si="242">IF(EXACT(YL80,ZB80),IF(EXACT(YM80,ZC80),IF(EXACT(YN80,ZD80),IF(EXACT(YO80,ZE80),"OK",CONCATENATE("Fail:",ROUND(ZF80-YP80,2)*100,"%")),CONCATENATE("Fail:",ROUND(ZF80-YP80,2)*100,"%")),CONCATENATE("Fail:",ROUND(ZF80-YP80,2)*100,"%")),CONCATENATE("Fail:",ROUND(ZF80-YP80,2)*100,"%"))</f>
        <v>OK</v>
      </c>
      <c r="ZI80" s="157" t="s">
        <v>133</v>
      </c>
      <c r="ZJ80" s="157">
        <v>5</v>
      </c>
      <c r="ZK80" s="157">
        <v>5</v>
      </c>
      <c r="ZL80" s="157">
        <v>0</v>
      </c>
      <c r="ZM80" s="157">
        <v>0</v>
      </c>
      <c r="ZN80" s="158">
        <v>1</v>
      </c>
      <c r="ZO80" s="158" t="str">
        <f>IF(EXACT(YT80,ZJ80),IF(EXACT(YU80,ZK80),IF(EXACT(YV80,ZL80),IF(EXACT(YW80,ZM80),"OK",CONCATENATE("Fail:",ROUND(ZN80-YX80,2)*100,"%")),CONCATENATE("Fail:",ROUND(ZN80-YX80,2)*100,"%")),CONCATENATE("Fail:",ROUND(ZN80-YX80,2)*100,"%")),CONCATENATE("Fail:",ROUND(ZN80-YX80,2)*100,"%"))</f>
        <v>OK</v>
      </c>
      <c r="ZQ80" s="157" t="s">
        <v>133</v>
      </c>
      <c r="ZR80" s="157">
        <v>5</v>
      </c>
      <c r="ZS80" s="157">
        <v>5</v>
      </c>
      <c r="ZT80" s="157">
        <v>0</v>
      </c>
      <c r="ZU80" s="157">
        <v>0</v>
      </c>
      <c r="ZV80" s="158">
        <v>1</v>
      </c>
      <c r="ZW80" s="158" t="str">
        <f t="shared" ref="ZW80:ZW87" si="243">IF(EXACT(ZB80,ZR80),IF(EXACT(ZC80,ZS80),IF(EXACT(ZD80,ZT80),IF(EXACT(ZE80,ZU80),"OK",CONCATENATE("Fail:",ROUND(ZV80-ZF80,2)*100,"%")),CONCATENATE("Fail:",ROUND(ZV80-ZF80,2)*100,"%")),CONCATENATE("Fail:",ROUND(ZV80-ZF80,2)*100,"%")),CONCATENATE("Fail:",ROUND(ZV80-ZF80,2)*100,"%"))</f>
        <v>OK</v>
      </c>
      <c r="ZY80" s="157" t="s">
        <v>133</v>
      </c>
      <c r="ZZ80" s="157">
        <v>5</v>
      </c>
      <c r="AAA80" s="157">
        <v>5</v>
      </c>
      <c r="AAB80" s="157">
        <v>0</v>
      </c>
      <c r="AAC80" s="157">
        <v>0</v>
      </c>
      <c r="AAD80" s="158">
        <v>1</v>
      </c>
      <c r="AAE80" s="158" t="str">
        <f>IF(EXACT(ZJ80,ZZ80),IF(EXACT(ZK80,AAA80),IF(EXACT(ZL80,AAB80),IF(EXACT(ZM80,AAC80),"OK",CONCATENATE("Fail:",ROUND(AAD80-ZN80,2)*100,"%")),CONCATENATE("Fail:",ROUND(AAD80-ZN80,2)*100,"%")),CONCATENATE("Fail:",ROUND(AAD80-ZN80,2)*100,"%")),CONCATENATE("Fail:",ROUND(AAD80-ZN80,2)*100,"%"))</f>
        <v>OK</v>
      </c>
      <c r="AAG80" s="157" t="s">
        <v>133</v>
      </c>
      <c r="AAH80" s="157">
        <v>5</v>
      </c>
      <c r="AAI80" s="157">
        <v>5</v>
      </c>
      <c r="AAJ80" s="157">
        <v>0</v>
      </c>
      <c r="AAK80" s="157">
        <v>0</v>
      </c>
      <c r="AAL80" s="158">
        <v>1</v>
      </c>
      <c r="AAM80" s="158" t="str">
        <f t="shared" ref="AAM80:AAM87" si="244">IF(EXACT(ZR80,AAH80),IF(EXACT(ZS80,AAI80),IF(EXACT(ZT80,AAJ80),IF(EXACT(ZU80,AAK80),"OK",CONCATENATE("Fail:",ROUND(AAL80-ZV80,2)*100,"%")),CONCATENATE("Fail:",ROUND(AAL80-ZV80,2)*100,"%")),CONCATENATE("Fail:",ROUND(AAL80-ZV80,2)*100,"%")),CONCATENATE("Fail:",ROUND(AAL80-ZV80,2)*100,"%"))</f>
        <v>OK</v>
      </c>
      <c r="AAO80" s="157" t="s">
        <v>133</v>
      </c>
      <c r="AAP80" s="157">
        <v>5</v>
      </c>
      <c r="AAQ80" s="157">
        <v>5</v>
      </c>
      <c r="AAR80" s="157">
        <v>0</v>
      </c>
      <c r="AAS80" s="157">
        <v>0</v>
      </c>
      <c r="AAT80" s="158">
        <v>1</v>
      </c>
      <c r="AAU80" s="158" t="str">
        <f>IF(EXACT(ZZ80,AAP80),IF(EXACT(AAA80,AAQ80),IF(EXACT(AAB80,AAR80),IF(EXACT(AAC80,AAS80),"OK",CONCATENATE("Fail:",ROUND(AAT80-AAD80,2)*100,"%")),CONCATENATE("Fail:",ROUND(AAT80-AAD80,2)*100,"%")),CONCATENATE("Fail:",ROUND(AAT80-AAD80,2)*100,"%")),CONCATENATE("Fail:",ROUND(AAT80-AAD80,2)*100,"%"))</f>
        <v>OK</v>
      </c>
    </row>
    <row r="81" spans="13:723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  <c r="WW81" s="157" t="s">
        <v>417</v>
      </c>
      <c r="WX81" s="157">
        <v>13</v>
      </c>
      <c r="WY81" s="157">
        <v>13</v>
      </c>
      <c r="WZ81" s="157">
        <v>0</v>
      </c>
      <c r="XA81" s="157">
        <v>0</v>
      </c>
      <c r="XB81" s="158">
        <v>1</v>
      </c>
      <c r="XE81" s="157" t="s">
        <v>417</v>
      </c>
      <c r="XF81" s="157">
        <v>13</v>
      </c>
      <c r="XG81" s="157">
        <v>13</v>
      </c>
      <c r="XH81" s="157">
        <v>0</v>
      </c>
      <c r="XI81" s="157">
        <v>0</v>
      </c>
      <c r="XJ81" s="158">
        <v>1</v>
      </c>
      <c r="XM81" s="157" t="s">
        <v>417</v>
      </c>
      <c r="XN81" s="157">
        <v>13</v>
      </c>
      <c r="XO81" s="157">
        <v>13</v>
      </c>
      <c r="XP81" s="157">
        <v>0</v>
      </c>
      <c r="XQ81" s="157">
        <v>0</v>
      </c>
      <c r="XR81" s="158">
        <v>1</v>
      </c>
      <c r="XU81" s="157" t="s">
        <v>417</v>
      </c>
      <c r="XV81" s="157">
        <v>13</v>
      </c>
      <c r="XW81" s="157">
        <v>13</v>
      </c>
      <c r="XX81" s="157">
        <v>0</v>
      </c>
      <c r="XY81" s="157">
        <v>0</v>
      </c>
      <c r="XZ81" s="158">
        <v>1</v>
      </c>
      <c r="YC81" s="157" t="s">
        <v>417</v>
      </c>
      <c r="YD81" s="157">
        <v>13</v>
      </c>
      <c r="YE81" s="157">
        <v>13</v>
      </c>
      <c r="YF81" s="157">
        <v>0</v>
      </c>
      <c r="YG81" s="157">
        <v>0</v>
      </c>
      <c r="YH81" s="158">
        <v>1</v>
      </c>
      <c r="YK81" s="157" t="s">
        <v>144</v>
      </c>
      <c r="YL81" s="157">
        <v>266</v>
      </c>
      <c r="YM81" s="157">
        <v>265</v>
      </c>
      <c r="YN81" s="157">
        <v>1</v>
      </c>
      <c r="YO81" s="157">
        <v>0</v>
      </c>
      <c r="YP81" s="158">
        <v>1</v>
      </c>
      <c r="YS81" s="157" t="s">
        <v>144</v>
      </c>
      <c r="YT81" s="157">
        <v>266</v>
      </c>
      <c r="YU81" s="157">
        <v>265</v>
      </c>
      <c r="YV81" s="157">
        <v>1</v>
      </c>
      <c r="YW81" s="157">
        <v>0</v>
      </c>
      <c r="YX81" s="158">
        <v>1</v>
      </c>
      <c r="ZA81" s="157" t="s">
        <v>144</v>
      </c>
      <c r="ZB81" s="157">
        <v>266</v>
      </c>
      <c r="ZC81" s="157">
        <v>266</v>
      </c>
      <c r="ZD81" s="157">
        <v>0</v>
      </c>
      <c r="ZE81" s="157">
        <v>0</v>
      </c>
      <c r="ZF81" s="158">
        <v>1</v>
      </c>
      <c r="ZG81" s="158" t="str">
        <f t="shared" si="242"/>
        <v>Fail:0%</v>
      </c>
      <c r="ZI81" s="157" t="s">
        <v>144</v>
      </c>
      <c r="ZJ81" s="157">
        <v>266</v>
      </c>
      <c r="ZK81" s="157">
        <v>266</v>
      </c>
      <c r="ZL81" s="157">
        <v>0</v>
      </c>
      <c r="ZM81" s="157">
        <v>0</v>
      </c>
      <c r="ZN81" s="158">
        <v>1</v>
      </c>
      <c r="ZO81" s="158" t="str">
        <f t="shared" ref="ZO81:ZO87" si="245">IF(EXACT(YT81,ZJ81),IF(EXACT(YU81,ZK81),IF(EXACT(YV81,ZL81),IF(EXACT(YW81,ZM81),"OK",CONCATENATE("Fail:",ROUND(ZN81-YX81,2)*100,"%")),CONCATENATE("Fail:",ROUND(ZN81-YX81,2)*100,"%")),CONCATENATE("Fail:",ROUND(ZN81-YX81,2)*100,"%")),CONCATENATE("Fail:",ROUND(ZN81-YX81,2)*100,"%"))</f>
        <v>Fail:0%</v>
      </c>
      <c r="ZQ81" s="157" t="s">
        <v>144</v>
      </c>
      <c r="ZR81" s="157">
        <v>266</v>
      </c>
      <c r="ZS81" s="157">
        <v>266</v>
      </c>
      <c r="ZT81" s="157">
        <v>0</v>
      </c>
      <c r="ZU81" s="157">
        <v>0</v>
      </c>
      <c r="ZV81" s="158">
        <v>1</v>
      </c>
      <c r="ZW81" s="158" t="str">
        <f t="shared" si="243"/>
        <v>OK</v>
      </c>
      <c r="ZY81" s="157" t="s">
        <v>144</v>
      </c>
      <c r="ZZ81" s="157">
        <v>266</v>
      </c>
      <c r="AAA81" s="157">
        <v>266</v>
      </c>
      <c r="AAB81" s="157">
        <v>0</v>
      </c>
      <c r="AAC81" s="157">
        <v>0</v>
      </c>
      <c r="AAD81" s="158">
        <v>1</v>
      </c>
      <c r="AAE81" s="158" t="str">
        <f t="shared" ref="AAE81:AAE87" si="246">IF(EXACT(ZJ81,ZZ81),IF(EXACT(ZK81,AAA81),IF(EXACT(ZL81,AAB81),IF(EXACT(ZM81,AAC81),"OK",CONCATENATE("Fail:",ROUND(AAD81-ZN81,2)*100,"%")),CONCATENATE("Fail:",ROUND(AAD81-ZN81,2)*100,"%")),CONCATENATE("Fail:",ROUND(AAD81-ZN81,2)*100,"%")),CONCATENATE("Fail:",ROUND(AAD81-ZN81,2)*100,"%"))</f>
        <v>OK</v>
      </c>
      <c r="AAG81" s="157" t="s">
        <v>144</v>
      </c>
      <c r="AAH81" s="157">
        <v>266</v>
      </c>
      <c r="AAI81" s="157">
        <v>266</v>
      </c>
      <c r="AAJ81" s="157">
        <v>0</v>
      </c>
      <c r="AAK81" s="157">
        <v>0</v>
      </c>
      <c r="AAL81" s="158">
        <v>1</v>
      </c>
      <c r="AAM81" s="158" t="str">
        <f t="shared" si="244"/>
        <v>OK</v>
      </c>
      <c r="AAO81" s="157" t="s">
        <v>144</v>
      </c>
      <c r="AAP81" s="157">
        <v>266</v>
      </c>
      <c r="AAQ81" s="157">
        <v>266</v>
      </c>
      <c r="AAR81" s="157">
        <v>0</v>
      </c>
      <c r="AAS81" s="157">
        <v>0</v>
      </c>
      <c r="AAT81" s="158">
        <v>1</v>
      </c>
      <c r="AAU81" s="158" t="str">
        <f t="shared" ref="AAU81:AAU87" si="247">IF(EXACT(ZZ81,AAP81),IF(EXACT(AAA81,AAQ81),IF(EXACT(AAB81,AAR81),IF(EXACT(AAC81,AAS81),"OK",CONCATENATE("Fail:",ROUND(AAT81-AAD81,2)*100,"%")),CONCATENATE("Fail:",ROUND(AAT81-AAD81,2)*100,"%")),CONCATENATE("Fail:",ROUND(AAT81-AAD81,2)*100,"%")),CONCATENATE("Fail:",ROUND(AAT81-AAD81,2)*100,"%"))</f>
        <v>OK</v>
      </c>
    </row>
    <row r="82" spans="13:723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  <c r="WW82" s="157" t="s">
        <v>144</v>
      </c>
      <c r="WX82" s="157">
        <v>266</v>
      </c>
      <c r="WY82" s="157">
        <v>265</v>
      </c>
      <c r="WZ82" s="157">
        <v>1</v>
      </c>
      <c r="XA82" s="157">
        <v>0</v>
      </c>
      <c r="XB82" s="158">
        <v>1</v>
      </c>
      <c r="XE82" s="157" t="s">
        <v>144</v>
      </c>
      <c r="XF82" s="157">
        <v>266</v>
      </c>
      <c r="XG82" s="157">
        <v>265</v>
      </c>
      <c r="XH82" s="157">
        <v>1</v>
      </c>
      <c r="XI82" s="157">
        <v>0</v>
      </c>
      <c r="XJ82" s="158">
        <v>1</v>
      </c>
      <c r="XM82" s="157" t="s">
        <v>144</v>
      </c>
      <c r="XN82" s="157">
        <v>266</v>
      </c>
      <c r="XO82" s="157">
        <v>265</v>
      </c>
      <c r="XP82" s="157">
        <v>1</v>
      </c>
      <c r="XQ82" s="157">
        <v>0</v>
      </c>
      <c r="XR82" s="158">
        <v>1</v>
      </c>
      <c r="XU82" s="157" t="s">
        <v>144</v>
      </c>
      <c r="XV82" s="157">
        <v>266</v>
      </c>
      <c r="XW82" s="157">
        <v>265</v>
      </c>
      <c r="XX82" s="157">
        <v>1</v>
      </c>
      <c r="XY82" s="157">
        <v>0</v>
      </c>
      <c r="XZ82" s="158">
        <v>1</v>
      </c>
      <c r="YC82" s="157" t="s">
        <v>144</v>
      </c>
      <c r="YD82" s="157">
        <v>266</v>
      </c>
      <c r="YE82" s="157">
        <v>265</v>
      </c>
      <c r="YF82" s="157">
        <v>1</v>
      </c>
      <c r="YG82" s="157">
        <v>0</v>
      </c>
      <c r="YH82" s="158">
        <v>1</v>
      </c>
      <c r="YK82" s="157" t="s">
        <v>417</v>
      </c>
      <c r="YL82" s="157">
        <v>13</v>
      </c>
      <c r="YM82" s="157">
        <v>13</v>
      </c>
      <c r="YN82" s="157">
        <v>0</v>
      </c>
      <c r="YO82" s="157">
        <v>0</v>
      </c>
      <c r="YP82" s="158">
        <v>1</v>
      </c>
      <c r="YS82" s="157" t="s">
        <v>417</v>
      </c>
      <c r="YT82" s="157">
        <v>13</v>
      </c>
      <c r="YU82" s="157">
        <v>13</v>
      </c>
      <c r="YV82" s="157">
        <v>0</v>
      </c>
      <c r="YW82" s="157">
        <v>0</v>
      </c>
      <c r="YX82" s="158">
        <v>1</v>
      </c>
      <c r="ZA82" s="157" t="s">
        <v>417</v>
      </c>
      <c r="ZB82" s="157">
        <v>13</v>
      </c>
      <c r="ZC82" s="157">
        <v>13</v>
      </c>
      <c r="ZD82" s="157">
        <v>0</v>
      </c>
      <c r="ZE82" s="157">
        <v>0</v>
      </c>
      <c r="ZF82" s="158">
        <v>1</v>
      </c>
      <c r="ZG82" s="158" t="str">
        <f t="shared" si="242"/>
        <v>OK</v>
      </c>
      <c r="ZI82" s="157" t="s">
        <v>417</v>
      </c>
      <c r="ZJ82" s="157">
        <v>13</v>
      </c>
      <c r="ZK82" s="157">
        <v>13</v>
      </c>
      <c r="ZL82" s="157">
        <v>0</v>
      </c>
      <c r="ZM82" s="157">
        <v>0</v>
      </c>
      <c r="ZN82" s="158">
        <v>1</v>
      </c>
      <c r="ZO82" s="158" t="str">
        <f t="shared" si="245"/>
        <v>OK</v>
      </c>
      <c r="ZQ82" s="157" t="s">
        <v>417</v>
      </c>
      <c r="ZR82" s="157">
        <v>13</v>
      </c>
      <c r="ZS82" s="157">
        <v>13</v>
      </c>
      <c r="ZT82" s="157">
        <v>0</v>
      </c>
      <c r="ZU82" s="157">
        <v>0</v>
      </c>
      <c r="ZV82" s="158">
        <v>1</v>
      </c>
      <c r="ZW82" s="158" t="str">
        <f t="shared" si="243"/>
        <v>OK</v>
      </c>
      <c r="ZY82" s="157" t="s">
        <v>417</v>
      </c>
      <c r="ZZ82" s="157">
        <v>13</v>
      </c>
      <c r="AAA82" s="157">
        <v>13</v>
      </c>
      <c r="AAB82" s="157">
        <v>0</v>
      </c>
      <c r="AAC82" s="157">
        <v>0</v>
      </c>
      <c r="AAD82" s="158">
        <v>1</v>
      </c>
      <c r="AAE82" s="158" t="str">
        <f t="shared" si="246"/>
        <v>OK</v>
      </c>
      <c r="AAG82" s="157" t="s">
        <v>417</v>
      </c>
      <c r="AAH82" s="157">
        <v>13</v>
      </c>
      <c r="AAI82" s="157">
        <v>13</v>
      </c>
      <c r="AAJ82" s="157">
        <v>0</v>
      </c>
      <c r="AAK82" s="157">
        <v>0</v>
      </c>
      <c r="AAL82" s="158">
        <v>1</v>
      </c>
      <c r="AAM82" s="158" t="str">
        <f t="shared" si="244"/>
        <v>OK</v>
      </c>
      <c r="AAO82" s="157" t="s">
        <v>417</v>
      </c>
      <c r="AAP82" s="157">
        <v>13</v>
      </c>
      <c r="AAQ82" s="157">
        <v>13</v>
      </c>
      <c r="AAR82" s="157">
        <v>0</v>
      </c>
      <c r="AAS82" s="157">
        <v>0</v>
      </c>
      <c r="AAT82" s="158">
        <v>1</v>
      </c>
      <c r="AAU82" s="158" t="str">
        <f t="shared" si="247"/>
        <v>OK</v>
      </c>
    </row>
    <row r="83" spans="13:723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  <c r="WW83" s="157" t="s">
        <v>128</v>
      </c>
      <c r="WX83" s="157">
        <v>5</v>
      </c>
      <c r="WY83" s="157">
        <v>5</v>
      </c>
      <c r="WZ83" s="157">
        <v>0</v>
      </c>
      <c r="XA83" s="157">
        <v>0</v>
      </c>
      <c r="XB83" s="158">
        <v>1</v>
      </c>
      <c r="XE83" s="157" t="s">
        <v>128</v>
      </c>
      <c r="XF83" s="157">
        <v>5</v>
      </c>
      <c r="XG83" s="157">
        <v>5</v>
      </c>
      <c r="XH83" s="157">
        <v>0</v>
      </c>
      <c r="XI83" s="157">
        <v>0</v>
      </c>
      <c r="XJ83" s="158">
        <v>1</v>
      </c>
      <c r="XM83" s="157" t="s">
        <v>128</v>
      </c>
      <c r="XN83" s="157">
        <v>5</v>
      </c>
      <c r="XO83" s="157">
        <v>5</v>
      </c>
      <c r="XP83" s="157">
        <v>0</v>
      </c>
      <c r="XQ83" s="157">
        <v>0</v>
      </c>
      <c r="XR83" s="158">
        <v>1</v>
      </c>
      <c r="XU83" s="157" t="s">
        <v>128</v>
      </c>
      <c r="XV83" s="157">
        <v>5</v>
      </c>
      <c r="XW83" s="157">
        <v>5</v>
      </c>
      <c r="XX83" s="157">
        <v>0</v>
      </c>
      <c r="XY83" s="157">
        <v>0</v>
      </c>
      <c r="XZ83" s="158">
        <v>1</v>
      </c>
      <c r="YC83" s="157" t="s">
        <v>128</v>
      </c>
      <c r="YD83" s="157">
        <v>5</v>
      </c>
      <c r="YE83" s="157">
        <v>5</v>
      </c>
      <c r="YF83" s="157">
        <v>0</v>
      </c>
      <c r="YG83" s="157">
        <v>0</v>
      </c>
      <c r="YH83" s="158">
        <v>1</v>
      </c>
      <c r="YK83" s="157" t="s">
        <v>128</v>
      </c>
      <c r="YL83" s="157">
        <v>5</v>
      </c>
      <c r="YM83" s="157">
        <v>5</v>
      </c>
      <c r="YN83" s="157">
        <v>0</v>
      </c>
      <c r="YO83" s="157">
        <v>0</v>
      </c>
      <c r="YP83" s="158">
        <v>1</v>
      </c>
      <c r="YS83" s="157" t="s">
        <v>128</v>
      </c>
      <c r="YT83" s="157">
        <v>5</v>
      </c>
      <c r="YU83" s="157">
        <v>5</v>
      </c>
      <c r="YV83" s="157">
        <v>0</v>
      </c>
      <c r="YW83" s="157">
        <v>0</v>
      </c>
      <c r="YX83" s="158">
        <v>1</v>
      </c>
      <c r="ZA83" s="157" t="s">
        <v>128</v>
      </c>
      <c r="ZB83" s="157">
        <v>5</v>
      </c>
      <c r="ZC83" s="157">
        <v>5</v>
      </c>
      <c r="ZD83" s="157">
        <v>0</v>
      </c>
      <c r="ZE83" s="157">
        <v>0</v>
      </c>
      <c r="ZF83" s="158">
        <v>1</v>
      </c>
      <c r="ZG83" s="158" t="str">
        <f t="shared" si="242"/>
        <v>OK</v>
      </c>
      <c r="ZI83" s="157" t="s">
        <v>128</v>
      </c>
      <c r="ZJ83" s="157">
        <v>5</v>
      </c>
      <c r="ZK83" s="157">
        <v>5</v>
      </c>
      <c r="ZL83" s="157">
        <v>0</v>
      </c>
      <c r="ZM83" s="157">
        <v>0</v>
      </c>
      <c r="ZN83" s="158">
        <v>1</v>
      </c>
      <c r="ZO83" s="158" t="str">
        <f t="shared" si="245"/>
        <v>OK</v>
      </c>
      <c r="ZQ83" s="157" t="s">
        <v>128</v>
      </c>
      <c r="ZR83" s="157">
        <v>5</v>
      </c>
      <c r="ZS83" s="157">
        <v>5</v>
      </c>
      <c r="ZT83" s="157">
        <v>0</v>
      </c>
      <c r="ZU83" s="157">
        <v>0</v>
      </c>
      <c r="ZV83" s="158">
        <v>1</v>
      </c>
      <c r="ZW83" s="158" t="str">
        <f t="shared" si="243"/>
        <v>OK</v>
      </c>
      <c r="ZY83" s="157" t="s">
        <v>128</v>
      </c>
      <c r="ZZ83" s="157">
        <v>5</v>
      </c>
      <c r="AAA83" s="157">
        <v>5</v>
      </c>
      <c r="AAB83" s="157">
        <v>0</v>
      </c>
      <c r="AAC83" s="157">
        <v>0</v>
      </c>
      <c r="AAD83" s="158">
        <v>1</v>
      </c>
      <c r="AAE83" s="158" t="str">
        <f t="shared" si="246"/>
        <v>OK</v>
      </c>
      <c r="AAG83" s="157" t="s">
        <v>128</v>
      </c>
      <c r="AAH83" s="157">
        <v>5</v>
      </c>
      <c r="AAI83" s="157">
        <v>5</v>
      </c>
      <c r="AAJ83" s="157">
        <v>0</v>
      </c>
      <c r="AAK83" s="157">
        <v>0</v>
      </c>
      <c r="AAL83" s="158">
        <v>1</v>
      </c>
      <c r="AAM83" s="158" t="str">
        <f t="shared" si="244"/>
        <v>OK</v>
      </c>
      <c r="AAO83" s="157" t="s">
        <v>128</v>
      </c>
      <c r="AAP83" s="157">
        <v>5</v>
      </c>
      <c r="AAQ83" s="157">
        <v>5</v>
      </c>
      <c r="AAR83" s="157">
        <v>0</v>
      </c>
      <c r="AAS83" s="157">
        <v>0</v>
      </c>
      <c r="AAT83" s="158">
        <v>1</v>
      </c>
      <c r="AAU83" s="158" t="str">
        <f t="shared" si="247"/>
        <v>OK</v>
      </c>
    </row>
    <row r="84" spans="13:723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  <c r="WW84" s="157" t="s">
        <v>379</v>
      </c>
      <c r="WX84" s="157">
        <v>49</v>
      </c>
      <c r="WY84" s="157">
        <v>48</v>
      </c>
      <c r="WZ84" s="157">
        <v>1</v>
      </c>
      <c r="XA84" s="157">
        <v>0</v>
      </c>
      <c r="XB84" s="158">
        <v>0.98</v>
      </c>
      <c r="XE84" s="157" t="s">
        <v>379</v>
      </c>
      <c r="XF84" s="157">
        <v>49</v>
      </c>
      <c r="XG84" s="157">
        <v>48</v>
      </c>
      <c r="XH84" s="157">
        <v>1</v>
      </c>
      <c r="XI84" s="157">
        <v>0</v>
      </c>
      <c r="XJ84" s="158">
        <v>0.98</v>
      </c>
      <c r="XM84" s="157" t="s">
        <v>379</v>
      </c>
      <c r="XN84" s="157">
        <v>49</v>
      </c>
      <c r="XO84" s="157">
        <v>48</v>
      </c>
      <c r="XP84" s="157">
        <v>1</v>
      </c>
      <c r="XQ84" s="157">
        <v>0</v>
      </c>
      <c r="XR84" s="158">
        <v>0.98</v>
      </c>
      <c r="XU84" s="157" t="s">
        <v>379</v>
      </c>
      <c r="XV84" s="157">
        <v>49</v>
      </c>
      <c r="XW84" s="157">
        <v>48</v>
      </c>
      <c r="XX84" s="157">
        <v>1</v>
      </c>
      <c r="XY84" s="157">
        <v>0</v>
      </c>
      <c r="XZ84" s="158">
        <v>0.98</v>
      </c>
      <c r="YC84" s="157" t="s">
        <v>379</v>
      </c>
      <c r="YD84" s="157">
        <v>49</v>
      </c>
      <c r="YE84" s="157">
        <v>48</v>
      </c>
      <c r="YF84" s="157">
        <v>1</v>
      </c>
      <c r="YG84" s="157">
        <v>0</v>
      </c>
      <c r="YH84" s="158">
        <v>0.98</v>
      </c>
      <c r="YK84" s="157" t="s">
        <v>145</v>
      </c>
      <c r="YL84" s="157">
        <v>262</v>
      </c>
      <c r="YM84" s="157">
        <v>262</v>
      </c>
      <c r="YN84" s="157">
        <v>0</v>
      </c>
      <c r="YO84" s="157">
        <v>0</v>
      </c>
      <c r="YP84" s="158">
        <v>0.98</v>
      </c>
      <c r="YS84" s="157" t="s">
        <v>379</v>
      </c>
      <c r="YT84" s="157">
        <v>262</v>
      </c>
      <c r="YU84" s="157">
        <v>262</v>
      </c>
      <c r="YV84" s="157">
        <v>0</v>
      </c>
      <c r="YW84" s="157">
        <v>0</v>
      </c>
      <c r="YX84" s="158">
        <v>0.98</v>
      </c>
      <c r="ZA84" s="157" t="s">
        <v>145</v>
      </c>
      <c r="ZB84" s="157">
        <v>262</v>
      </c>
      <c r="ZC84" s="157">
        <v>262</v>
      </c>
      <c r="ZD84" s="157">
        <v>0</v>
      </c>
      <c r="ZE84" s="157">
        <v>0</v>
      </c>
      <c r="ZF84" s="158">
        <v>1</v>
      </c>
      <c r="ZG84" s="158" t="str">
        <f t="shared" si="242"/>
        <v>OK</v>
      </c>
      <c r="ZI84" s="157" t="s">
        <v>145</v>
      </c>
      <c r="ZJ84" s="157">
        <v>262</v>
      </c>
      <c r="ZK84" s="157">
        <v>262</v>
      </c>
      <c r="ZL84" s="157">
        <v>0</v>
      </c>
      <c r="ZM84" s="157">
        <v>0</v>
      </c>
      <c r="ZN84" s="158">
        <v>1</v>
      </c>
      <c r="ZO84" s="158" t="str">
        <f t="shared" si="245"/>
        <v>OK</v>
      </c>
      <c r="ZQ84" s="157" t="s">
        <v>145</v>
      </c>
      <c r="ZR84" s="157">
        <v>262</v>
      </c>
      <c r="ZS84" s="157">
        <v>262</v>
      </c>
      <c r="ZT84" s="157">
        <v>0</v>
      </c>
      <c r="ZU84" s="157">
        <v>0</v>
      </c>
      <c r="ZV84" s="158">
        <v>1</v>
      </c>
      <c r="ZW84" s="158" t="str">
        <f t="shared" si="243"/>
        <v>OK</v>
      </c>
      <c r="ZY84" s="157" t="s">
        <v>145</v>
      </c>
      <c r="ZZ84" s="157">
        <v>262</v>
      </c>
      <c r="AAA84" s="157">
        <v>262</v>
      </c>
      <c r="AAB84" s="157">
        <v>0</v>
      </c>
      <c r="AAC84" s="157">
        <v>0</v>
      </c>
      <c r="AAD84" s="158">
        <v>1</v>
      </c>
      <c r="AAE84" s="158" t="str">
        <f t="shared" si="246"/>
        <v>OK</v>
      </c>
      <c r="AAG84" s="157" t="s">
        <v>145</v>
      </c>
      <c r="AAH84" s="157">
        <v>262</v>
      </c>
      <c r="AAI84" s="157">
        <v>262</v>
      </c>
      <c r="AAJ84" s="157">
        <v>0</v>
      </c>
      <c r="AAK84" s="157">
        <v>0</v>
      </c>
      <c r="AAL84" s="158">
        <v>1</v>
      </c>
      <c r="AAM84" s="158" t="str">
        <f t="shared" si="244"/>
        <v>OK</v>
      </c>
      <c r="AAO84" s="157" t="s">
        <v>145</v>
      </c>
      <c r="AAP84" s="157">
        <v>262</v>
      </c>
      <c r="AAQ84" s="157">
        <v>262</v>
      </c>
      <c r="AAR84" s="157">
        <v>0</v>
      </c>
      <c r="AAS84" s="157">
        <v>0</v>
      </c>
      <c r="AAT84" s="158">
        <v>1</v>
      </c>
      <c r="AAU84" s="158" t="str">
        <f t="shared" si="247"/>
        <v>OK</v>
      </c>
    </row>
    <row r="85" spans="13:723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  <c r="WW85" s="157" t="s">
        <v>145</v>
      </c>
      <c r="WX85" s="157">
        <v>262</v>
      </c>
      <c r="WY85" s="157">
        <v>262</v>
      </c>
      <c r="WZ85" s="157">
        <v>0</v>
      </c>
      <c r="XA85" s="157">
        <v>0</v>
      </c>
      <c r="XB85" s="158">
        <v>1</v>
      </c>
      <c r="XE85" s="157" t="s">
        <v>145</v>
      </c>
      <c r="XF85" s="157">
        <v>262</v>
      </c>
      <c r="XG85" s="157">
        <v>262</v>
      </c>
      <c r="XH85" s="157">
        <v>0</v>
      </c>
      <c r="XI85" s="157">
        <v>0</v>
      </c>
      <c r="XJ85" s="158">
        <v>1</v>
      </c>
      <c r="XM85" s="157" t="s">
        <v>145</v>
      </c>
      <c r="XN85" s="157">
        <v>262</v>
      </c>
      <c r="XO85" s="157">
        <v>262</v>
      </c>
      <c r="XP85" s="157">
        <v>0</v>
      </c>
      <c r="XQ85" s="157">
        <v>0</v>
      </c>
      <c r="XR85" s="158">
        <v>1</v>
      </c>
      <c r="XU85" s="157" t="s">
        <v>145</v>
      </c>
      <c r="XV85" s="157">
        <v>262</v>
      </c>
      <c r="XW85" s="157">
        <v>262</v>
      </c>
      <c r="XX85" s="157">
        <v>0</v>
      </c>
      <c r="XY85" s="157">
        <v>0</v>
      </c>
      <c r="XZ85" s="158">
        <v>1</v>
      </c>
      <c r="YC85" s="157" t="s">
        <v>145</v>
      </c>
      <c r="YD85" s="157">
        <v>262</v>
      </c>
      <c r="YE85" s="157">
        <v>262</v>
      </c>
      <c r="YF85" s="157">
        <v>0</v>
      </c>
      <c r="YG85" s="157">
        <v>0</v>
      </c>
      <c r="YH85" s="158">
        <v>1</v>
      </c>
      <c r="YK85" s="157" t="s">
        <v>379</v>
      </c>
      <c r="YL85" s="157">
        <v>49</v>
      </c>
      <c r="YM85" s="157">
        <v>48</v>
      </c>
      <c r="YN85" s="157">
        <v>1</v>
      </c>
      <c r="YO85" s="157">
        <v>0</v>
      </c>
      <c r="YP85" s="158">
        <v>1</v>
      </c>
      <c r="YS85" s="157" t="s">
        <v>145</v>
      </c>
      <c r="YT85" s="157">
        <v>49</v>
      </c>
      <c r="YU85" s="157">
        <v>48</v>
      </c>
      <c r="YV85" s="157">
        <v>1</v>
      </c>
      <c r="YW85" s="157">
        <v>0</v>
      </c>
      <c r="YX85" s="158">
        <v>1</v>
      </c>
      <c r="ZA85" s="157" t="s">
        <v>379</v>
      </c>
      <c r="ZB85" s="157">
        <v>50</v>
      </c>
      <c r="ZC85" s="157">
        <v>48</v>
      </c>
      <c r="ZD85" s="157">
        <v>1</v>
      </c>
      <c r="ZE85" s="157">
        <v>1</v>
      </c>
      <c r="ZF85" s="158">
        <v>0.96</v>
      </c>
      <c r="ZG85" s="158" t="str">
        <f t="shared" si="242"/>
        <v>Fail:-4%</v>
      </c>
      <c r="ZI85" s="157" t="s">
        <v>379</v>
      </c>
      <c r="ZJ85" s="157">
        <v>50</v>
      </c>
      <c r="ZK85" s="157">
        <v>48</v>
      </c>
      <c r="ZL85" s="157">
        <v>1</v>
      </c>
      <c r="ZM85" s="157">
        <v>1</v>
      </c>
      <c r="ZN85" s="158">
        <v>0.96</v>
      </c>
      <c r="ZO85" s="158" t="str">
        <f t="shared" si="245"/>
        <v>Fail:-4%</v>
      </c>
      <c r="ZQ85" s="157" t="s">
        <v>379</v>
      </c>
      <c r="ZR85" s="157">
        <v>50</v>
      </c>
      <c r="ZS85" s="157">
        <v>48</v>
      </c>
      <c r="ZT85" s="157">
        <v>1</v>
      </c>
      <c r="ZU85" s="157">
        <v>1</v>
      </c>
      <c r="ZV85" s="158">
        <v>0.96</v>
      </c>
      <c r="ZW85" s="158" t="str">
        <f t="shared" si="243"/>
        <v>OK</v>
      </c>
      <c r="ZY85" s="157" t="s">
        <v>379</v>
      </c>
      <c r="ZZ85" s="157">
        <v>50</v>
      </c>
      <c r="AAA85" s="157">
        <v>48</v>
      </c>
      <c r="AAB85" s="157">
        <v>1</v>
      </c>
      <c r="AAC85" s="157">
        <v>1</v>
      </c>
      <c r="AAD85" s="158">
        <v>0.96</v>
      </c>
      <c r="AAE85" s="158" t="str">
        <f t="shared" si="246"/>
        <v>OK</v>
      </c>
      <c r="AAG85" s="157" t="s">
        <v>379</v>
      </c>
      <c r="AAH85" s="157">
        <v>50</v>
      </c>
      <c r="AAI85" s="157">
        <v>48</v>
      </c>
      <c r="AAJ85" s="157">
        <v>1</v>
      </c>
      <c r="AAK85" s="157">
        <v>1</v>
      </c>
      <c r="AAL85" s="158">
        <v>0.96</v>
      </c>
      <c r="AAM85" s="158" t="str">
        <f t="shared" si="244"/>
        <v>OK</v>
      </c>
      <c r="AAO85" s="157" t="s">
        <v>379</v>
      </c>
      <c r="AAP85" s="157">
        <v>50</v>
      </c>
      <c r="AAQ85" s="157">
        <v>48</v>
      </c>
      <c r="AAR85" s="157">
        <v>1</v>
      </c>
      <c r="AAS85" s="157">
        <v>1</v>
      </c>
      <c r="AAT85" s="158">
        <v>0.96</v>
      </c>
      <c r="AAU85" s="158" t="str">
        <f t="shared" si="247"/>
        <v>OK</v>
      </c>
    </row>
    <row r="86" spans="13:723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  <c r="WW86" s="157" t="s">
        <v>418</v>
      </c>
      <c r="WX86" s="157">
        <v>4</v>
      </c>
      <c r="WY86" s="157">
        <v>4</v>
      </c>
      <c r="WZ86" s="157">
        <v>0</v>
      </c>
      <c r="XA86" s="157">
        <v>0</v>
      </c>
      <c r="XB86" s="158">
        <v>1</v>
      </c>
      <c r="XE86" s="157" t="s">
        <v>418</v>
      </c>
      <c r="XF86" s="157">
        <v>4</v>
      </c>
      <c r="XG86" s="157">
        <v>4</v>
      </c>
      <c r="XH86" s="157">
        <v>0</v>
      </c>
      <c r="XI86" s="157">
        <v>0</v>
      </c>
      <c r="XJ86" s="158">
        <v>1</v>
      </c>
      <c r="XM86" s="157" t="s">
        <v>418</v>
      </c>
      <c r="XN86" s="157">
        <v>4</v>
      </c>
      <c r="XO86" s="157">
        <v>4</v>
      </c>
      <c r="XP86" s="157">
        <v>0</v>
      </c>
      <c r="XQ86" s="157">
        <v>0</v>
      </c>
      <c r="XR86" s="158">
        <v>1</v>
      </c>
      <c r="XU86" s="157" t="s">
        <v>418</v>
      </c>
      <c r="XV86" s="157">
        <v>4</v>
      </c>
      <c r="XW86" s="157">
        <v>4</v>
      </c>
      <c r="XX86" s="157">
        <v>0</v>
      </c>
      <c r="XY86" s="157">
        <v>0</v>
      </c>
      <c r="XZ86" s="158">
        <v>1</v>
      </c>
      <c r="YC86" s="157" t="s">
        <v>418</v>
      </c>
      <c r="YD86" s="157">
        <v>4</v>
      </c>
      <c r="YE86" s="157">
        <v>4</v>
      </c>
      <c r="YF86" s="157">
        <v>0</v>
      </c>
      <c r="YG86" s="157">
        <v>0</v>
      </c>
      <c r="YH86" s="158">
        <v>1</v>
      </c>
      <c r="YK86" s="157" t="s">
        <v>418</v>
      </c>
      <c r="YL86" s="157">
        <v>4</v>
      </c>
      <c r="YM86" s="157">
        <v>4</v>
      </c>
      <c r="YN86" s="157">
        <v>0</v>
      </c>
      <c r="YO86" s="157">
        <v>0</v>
      </c>
      <c r="YP86" s="158">
        <v>1</v>
      </c>
      <c r="YS86" s="157" t="s">
        <v>418</v>
      </c>
      <c r="YT86" s="157">
        <v>4</v>
      </c>
      <c r="YU86" s="157">
        <v>4</v>
      </c>
      <c r="YV86" s="157">
        <v>0</v>
      </c>
      <c r="YW86" s="157">
        <v>0</v>
      </c>
      <c r="YX86" s="158">
        <v>1</v>
      </c>
      <c r="ZA86" s="157" t="s">
        <v>418</v>
      </c>
      <c r="ZB86" s="157">
        <v>4</v>
      </c>
      <c r="ZC86" s="157">
        <v>4</v>
      </c>
      <c r="ZD86" s="157">
        <v>0</v>
      </c>
      <c r="ZE86" s="157">
        <v>0</v>
      </c>
      <c r="ZF86" s="158">
        <v>1</v>
      </c>
      <c r="ZG86" s="158" t="str">
        <f t="shared" si="242"/>
        <v>OK</v>
      </c>
      <c r="ZI86" s="157" t="s">
        <v>418</v>
      </c>
      <c r="ZJ86" s="157">
        <v>4</v>
      </c>
      <c r="ZK86" s="157">
        <v>4</v>
      </c>
      <c r="ZL86" s="157">
        <v>0</v>
      </c>
      <c r="ZM86" s="157">
        <v>0</v>
      </c>
      <c r="ZN86" s="158">
        <v>1</v>
      </c>
      <c r="ZO86" s="158" t="str">
        <f t="shared" si="245"/>
        <v>OK</v>
      </c>
      <c r="ZQ86" s="157" t="s">
        <v>418</v>
      </c>
      <c r="ZR86" s="157">
        <v>4</v>
      </c>
      <c r="ZS86" s="157">
        <v>4</v>
      </c>
      <c r="ZT86" s="157">
        <v>0</v>
      </c>
      <c r="ZU86" s="157">
        <v>0</v>
      </c>
      <c r="ZV86" s="158">
        <v>1</v>
      </c>
      <c r="ZW86" s="158" t="str">
        <f t="shared" si="243"/>
        <v>OK</v>
      </c>
      <c r="ZY86" s="157" t="s">
        <v>418</v>
      </c>
      <c r="ZZ86" s="157">
        <v>4</v>
      </c>
      <c r="AAA86" s="157">
        <v>4</v>
      </c>
      <c r="AAB86" s="157">
        <v>0</v>
      </c>
      <c r="AAC86" s="157">
        <v>0</v>
      </c>
      <c r="AAD86" s="158">
        <v>1</v>
      </c>
      <c r="AAE86" s="158" t="str">
        <f t="shared" si="246"/>
        <v>OK</v>
      </c>
      <c r="AAG86" s="157" t="s">
        <v>418</v>
      </c>
      <c r="AAH86" s="157">
        <v>4</v>
      </c>
      <c r="AAI86" s="157">
        <v>4</v>
      </c>
      <c r="AAJ86" s="157">
        <v>0</v>
      </c>
      <c r="AAK86" s="157">
        <v>0</v>
      </c>
      <c r="AAL86" s="158">
        <v>1</v>
      </c>
      <c r="AAM86" s="158" t="str">
        <f t="shared" si="244"/>
        <v>OK</v>
      </c>
      <c r="AAO86" s="157" t="s">
        <v>418</v>
      </c>
      <c r="AAP86" s="157">
        <v>4</v>
      </c>
      <c r="AAQ86" s="157">
        <v>4</v>
      </c>
      <c r="AAR86" s="157">
        <v>0</v>
      </c>
      <c r="AAS86" s="157">
        <v>0</v>
      </c>
      <c r="AAT86" s="158">
        <v>1</v>
      </c>
      <c r="AAU86" s="158" t="str">
        <f t="shared" si="247"/>
        <v>OK</v>
      </c>
    </row>
    <row r="87" spans="13:723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  <c r="WW87" s="157" t="s">
        <v>279</v>
      </c>
      <c r="WX87" s="157">
        <v>3</v>
      </c>
      <c r="WY87" s="157">
        <v>3</v>
      </c>
      <c r="WZ87" s="157">
        <v>0</v>
      </c>
      <c r="XA87" s="157">
        <v>0</v>
      </c>
      <c r="XB87" s="158">
        <v>1</v>
      </c>
      <c r="XE87" s="157" t="s">
        <v>279</v>
      </c>
      <c r="XF87" s="157">
        <v>3</v>
      </c>
      <c r="XG87" s="157">
        <v>3</v>
      </c>
      <c r="XH87" s="157">
        <v>0</v>
      </c>
      <c r="XI87" s="157">
        <v>0</v>
      </c>
      <c r="XJ87" s="158">
        <v>1</v>
      </c>
      <c r="XM87" s="157" t="s">
        <v>279</v>
      </c>
      <c r="XN87" s="157">
        <v>3</v>
      </c>
      <c r="XO87" s="157">
        <v>3</v>
      </c>
      <c r="XP87" s="157">
        <v>0</v>
      </c>
      <c r="XQ87" s="157">
        <v>0</v>
      </c>
      <c r="XR87" s="158">
        <v>1</v>
      </c>
      <c r="XU87" s="157" t="s">
        <v>279</v>
      </c>
      <c r="XV87" s="157">
        <v>3</v>
      </c>
      <c r="XW87" s="157">
        <v>3</v>
      </c>
      <c r="XX87" s="157">
        <v>0</v>
      </c>
      <c r="XY87" s="157">
        <v>0</v>
      </c>
      <c r="XZ87" s="158">
        <v>1</v>
      </c>
      <c r="YC87" s="157" t="s">
        <v>279</v>
      </c>
      <c r="YD87" s="157">
        <v>3</v>
      </c>
      <c r="YE87" s="157">
        <v>3</v>
      </c>
      <c r="YF87" s="157">
        <v>0</v>
      </c>
      <c r="YG87" s="157">
        <v>0</v>
      </c>
      <c r="YH87" s="158">
        <v>1</v>
      </c>
      <c r="YK87" s="157" t="s">
        <v>279</v>
      </c>
      <c r="YL87" s="157">
        <v>3</v>
      </c>
      <c r="YM87" s="157">
        <v>3</v>
      </c>
      <c r="YN87" s="157">
        <v>0</v>
      </c>
      <c r="YO87" s="157">
        <v>0</v>
      </c>
      <c r="YP87" s="158">
        <v>1</v>
      </c>
      <c r="YS87" s="157" t="s">
        <v>279</v>
      </c>
      <c r="YT87" s="157">
        <v>3</v>
      </c>
      <c r="YU87" s="157">
        <v>3</v>
      </c>
      <c r="YV87" s="157">
        <v>0</v>
      </c>
      <c r="YW87" s="157">
        <v>0</v>
      </c>
      <c r="YX87" s="158">
        <v>1</v>
      </c>
      <c r="ZA87" s="157" t="s">
        <v>279</v>
      </c>
      <c r="ZB87" s="157">
        <v>3</v>
      </c>
      <c r="ZC87" s="157">
        <v>3</v>
      </c>
      <c r="ZD87" s="157">
        <v>0</v>
      </c>
      <c r="ZE87" s="157">
        <v>0</v>
      </c>
      <c r="ZF87" s="158">
        <v>1</v>
      </c>
      <c r="ZG87" s="158" t="str">
        <f t="shared" si="242"/>
        <v>OK</v>
      </c>
      <c r="ZI87" s="157" t="s">
        <v>279</v>
      </c>
      <c r="ZJ87" s="157">
        <v>3</v>
      </c>
      <c r="ZK87" s="157">
        <v>3</v>
      </c>
      <c r="ZL87" s="157">
        <v>0</v>
      </c>
      <c r="ZM87" s="157">
        <v>0</v>
      </c>
      <c r="ZN87" s="158">
        <v>1</v>
      </c>
      <c r="ZO87" s="158" t="str">
        <f t="shared" si="245"/>
        <v>OK</v>
      </c>
      <c r="ZQ87" s="157" t="s">
        <v>279</v>
      </c>
      <c r="ZR87" s="157">
        <v>3</v>
      </c>
      <c r="ZS87" s="157">
        <v>3</v>
      </c>
      <c r="ZT87" s="157">
        <v>0</v>
      </c>
      <c r="ZU87" s="157">
        <v>0</v>
      </c>
      <c r="ZV87" s="158">
        <v>1</v>
      </c>
      <c r="ZW87" s="158" t="str">
        <f t="shared" si="243"/>
        <v>OK</v>
      </c>
      <c r="ZY87" s="157" t="s">
        <v>279</v>
      </c>
      <c r="ZZ87" s="157">
        <v>3</v>
      </c>
      <c r="AAA87" s="157">
        <v>3</v>
      </c>
      <c r="AAB87" s="157">
        <v>0</v>
      </c>
      <c r="AAC87" s="157">
        <v>0</v>
      </c>
      <c r="AAD87" s="158">
        <v>1</v>
      </c>
      <c r="AAE87" s="158" t="str">
        <f t="shared" si="246"/>
        <v>OK</v>
      </c>
      <c r="AAG87" s="157" t="s">
        <v>279</v>
      </c>
      <c r="AAH87" s="157">
        <v>3</v>
      </c>
      <c r="AAI87" s="157">
        <v>3</v>
      </c>
      <c r="AAJ87" s="157">
        <v>0</v>
      </c>
      <c r="AAK87" s="157">
        <v>0</v>
      </c>
      <c r="AAL87" s="158">
        <v>1</v>
      </c>
      <c r="AAM87" s="158" t="str">
        <f t="shared" si="244"/>
        <v>OK</v>
      </c>
      <c r="AAO87" s="157" t="s">
        <v>279</v>
      </c>
      <c r="AAP87" s="157">
        <v>3</v>
      </c>
      <c r="AAQ87" s="157">
        <v>3</v>
      </c>
      <c r="AAR87" s="157">
        <v>0</v>
      </c>
      <c r="AAS87" s="157">
        <v>0</v>
      </c>
      <c r="AAT87" s="158">
        <v>1</v>
      </c>
      <c r="AAU87" s="158" t="str">
        <f t="shared" si="247"/>
        <v>OK</v>
      </c>
    </row>
    <row r="88" spans="13:723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  <c r="WX88" s="157">
        <f>SUM(WX80:WX87)</f>
        <v>607</v>
      </c>
      <c r="WY88" s="157">
        <f>SUM(WY80:WY87)</f>
        <v>605</v>
      </c>
      <c r="XB88" s="158">
        <f>WY88/WX88</f>
        <v>0.99670510708401971</v>
      </c>
      <c r="XF88" s="157">
        <f>SUM(XF80:XF87)</f>
        <v>607</v>
      </c>
      <c r="XG88" s="157">
        <f>SUM(XG80:XG87)</f>
        <v>605</v>
      </c>
      <c r="XJ88" s="158">
        <f>XG88/XF88</f>
        <v>0.99670510708401971</v>
      </c>
      <c r="XN88" s="157">
        <f>SUM(XN80:XN87)</f>
        <v>607</v>
      </c>
      <c r="XO88" s="157">
        <f>SUM(XO80:XO87)</f>
        <v>605</v>
      </c>
      <c r="XR88" s="158">
        <f>XO88/XN88</f>
        <v>0.99670510708401971</v>
      </c>
      <c r="XV88" s="157">
        <f>SUM(XV80:XV87)</f>
        <v>607</v>
      </c>
      <c r="XW88" s="157">
        <f>SUM(XW80:XW87)</f>
        <v>605</v>
      </c>
      <c r="XZ88" s="158">
        <f>XW88/XV88</f>
        <v>0.99670510708401971</v>
      </c>
      <c r="YD88" s="157">
        <f>SUM(YD80:YD87)</f>
        <v>607</v>
      </c>
      <c r="YE88" s="157">
        <f>SUM(YE80:YE87)</f>
        <v>605</v>
      </c>
      <c r="YH88" s="158">
        <f>YE88/YD88</f>
        <v>0.99670510708401971</v>
      </c>
      <c r="YL88" s="157">
        <f>SUM(YL80:YL87)</f>
        <v>607</v>
      </c>
      <c r="YM88" s="157">
        <f>SUM(YM80:YM87)</f>
        <v>605</v>
      </c>
      <c r="YP88" s="158">
        <f>YM88/YL88</f>
        <v>0.99670510708401971</v>
      </c>
      <c r="YT88" s="157">
        <f>SUM(YT80:YT87)</f>
        <v>607</v>
      </c>
      <c r="YU88" s="157">
        <f>SUM(YU80:YU87)</f>
        <v>605</v>
      </c>
      <c r="YX88" s="158">
        <f>YU88/YT88</f>
        <v>0.99670510708401971</v>
      </c>
      <c r="ZB88" s="157">
        <f>SUM(ZB80:ZB87)</f>
        <v>608</v>
      </c>
      <c r="ZC88" s="157">
        <f>SUM(ZC80:ZC87)</f>
        <v>606</v>
      </c>
      <c r="ZF88" s="158">
        <f>ZC88/ZB88</f>
        <v>0.99671052631578949</v>
      </c>
      <c r="ZJ88" s="157">
        <f>SUM(ZJ80:ZJ87)</f>
        <v>608</v>
      </c>
      <c r="ZK88" s="157">
        <f>SUM(ZK80:ZK87)</f>
        <v>606</v>
      </c>
      <c r="ZN88" s="158">
        <f>ZK88/ZJ88</f>
        <v>0.99671052631578949</v>
      </c>
      <c r="ZR88" s="157">
        <f>SUM(ZR80:ZR87)</f>
        <v>608</v>
      </c>
      <c r="ZS88" s="157">
        <f>SUM(ZS80:ZS87)</f>
        <v>606</v>
      </c>
      <c r="ZV88" s="158">
        <f>ZS88/ZR88</f>
        <v>0.99671052631578949</v>
      </c>
      <c r="ZZ88" s="157">
        <f>SUM(ZZ80:ZZ87)</f>
        <v>608</v>
      </c>
      <c r="AAA88" s="157">
        <f>SUM(AAA80:AAA87)</f>
        <v>606</v>
      </c>
      <c r="AAD88" s="158">
        <f>AAA88/ZZ88</f>
        <v>0.99671052631578949</v>
      </c>
      <c r="AAH88" s="157">
        <f>SUM(AAH80:AAH87)</f>
        <v>608</v>
      </c>
      <c r="AAI88" s="157">
        <f>SUM(AAI80:AAI87)</f>
        <v>606</v>
      </c>
      <c r="AAL88" s="158">
        <f>AAI88/AAH88</f>
        <v>0.99671052631578949</v>
      </c>
      <c r="AAP88" s="157">
        <f>SUM(AAP80:AAP87)</f>
        <v>608</v>
      </c>
      <c r="AAQ88" s="157">
        <f>SUM(AAQ80:AAQ87)</f>
        <v>606</v>
      </c>
      <c r="AAT88" s="158">
        <f>AAQ88/AAP88</f>
        <v>0.99671052631578949</v>
      </c>
    </row>
    <row r="89" spans="13:723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723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723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723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>OQ92/OP92</f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723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  <c r="WW93" s="161" t="s">
        <v>22</v>
      </c>
      <c r="WX93" s="159">
        <v>346</v>
      </c>
      <c r="WY93" s="157">
        <v>261</v>
      </c>
      <c r="WZ93" s="157">
        <v>52</v>
      </c>
      <c r="XA93" s="157">
        <v>33</v>
      </c>
      <c r="XE93" s="161" t="s">
        <v>22</v>
      </c>
      <c r="XF93" s="159">
        <v>346</v>
      </c>
      <c r="XG93" s="157">
        <v>261</v>
      </c>
      <c r="XH93" s="157">
        <v>52</v>
      </c>
      <c r="XI93" s="157">
        <v>33</v>
      </c>
      <c r="XM93" s="161" t="s">
        <v>22</v>
      </c>
      <c r="XN93" s="159">
        <v>346</v>
      </c>
      <c r="XO93" s="157">
        <v>261</v>
      </c>
      <c r="XP93" s="157">
        <v>52</v>
      </c>
      <c r="XQ93" s="157">
        <v>33</v>
      </c>
      <c r="XU93" s="161" t="s">
        <v>22</v>
      </c>
      <c r="XV93" s="159">
        <v>346</v>
      </c>
      <c r="XW93" s="157">
        <v>261</v>
      </c>
      <c r="XX93" s="157">
        <v>52</v>
      </c>
      <c r="XY93" s="157">
        <v>33</v>
      </c>
      <c r="YC93" s="161" t="s">
        <v>22</v>
      </c>
      <c r="YD93" s="159">
        <v>346</v>
      </c>
      <c r="YE93" s="157">
        <v>261</v>
      </c>
      <c r="YF93" s="157">
        <v>52</v>
      </c>
      <c r="YG93" s="157">
        <v>33</v>
      </c>
      <c r="YK93" s="161" t="s">
        <v>22</v>
      </c>
      <c r="YL93" s="159">
        <v>346</v>
      </c>
      <c r="YM93" s="157">
        <v>261</v>
      </c>
      <c r="YN93" s="157">
        <v>52</v>
      </c>
      <c r="YO93" s="157">
        <v>33</v>
      </c>
      <c r="YS93" s="161" t="s">
        <v>22</v>
      </c>
      <c r="YT93" s="159">
        <v>346</v>
      </c>
      <c r="YU93" s="157">
        <v>261</v>
      </c>
      <c r="YV93" s="157">
        <v>52</v>
      </c>
      <c r="YW93" s="157">
        <v>33</v>
      </c>
      <c r="YX93" s="158">
        <f>YU93/YT93</f>
        <v>0.75433526011560692</v>
      </c>
      <c r="ZA93" s="161" t="s">
        <v>22</v>
      </c>
      <c r="ZB93" s="159">
        <v>346</v>
      </c>
      <c r="ZC93" s="157">
        <v>261</v>
      </c>
      <c r="ZD93" s="157">
        <v>52</v>
      </c>
      <c r="ZE93" s="157">
        <v>33</v>
      </c>
      <c r="ZF93" s="158">
        <f>ZC93/ZB93</f>
        <v>0.75433526011560692</v>
      </c>
      <c r="ZI93" s="161" t="s">
        <v>22</v>
      </c>
      <c r="ZJ93" s="159">
        <v>346</v>
      </c>
      <c r="ZK93" s="157">
        <v>261</v>
      </c>
      <c r="ZL93" s="157">
        <v>52</v>
      </c>
      <c r="ZM93" s="157">
        <v>33</v>
      </c>
      <c r="ZQ93" s="161" t="s">
        <v>22</v>
      </c>
      <c r="ZR93" s="159">
        <v>346</v>
      </c>
      <c r="ZS93" s="157">
        <v>261</v>
      </c>
      <c r="ZT93" s="157">
        <v>52</v>
      </c>
      <c r="ZU93" s="157">
        <v>33</v>
      </c>
      <c r="ZV93" s="158">
        <f>ZS93/ZR93</f>
        <v>0.75433526011560692</v>
      </c>
      <c r="ZY93" s="161" t="s">
        <v>22</v>
      </c>
      <c r="ZZ93" s="159">
        <v>346</v>
      </c>
      <c r="AAA93" s="157">
        <v>261</v>
      </c>
      <c r="AAB93" s="157">
        <v>52</v>
      </c>
      <c r="AAC93" s="157">
        <v>33</v>
      </c>
      <c r="AAG93" s="161" t="s">
        <v>22</v>
      </c>
      <c r="AAH93" s="159">
        <v>346</v>
      </c>
      <c r="AAI93" s="157">
        <v>261</v>
      </c>
      <c r="AAJ93" s="157">
        <v>52</v>
      </c>
      <c r="AAK93" s="157">
        <v>33</v>
      </c>
      <c r="AAL93" s="158">
        <f>AAI93/AAH93</f>
        <v>0.75433526011560692</v>
      </c>
      <c r="AAO93" s="161" t="s">
        <v>22</v>
      </c>
      <c r="AAP93" s="159">
        <v>346</v>
      </c>
      <c r="AAQ93" s="157">
        <v>261</v>
      </c>
      <c r="AAR93" s="157">
        <v>52</v>
      </c>
      <c r="AAS93" s="157">
        <v>33</v>
      </c>
    </row>
    <row r="94" spans="13:723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  <c r="WW94" s="173" t="s">
        <v>32</v>
      </c>
      <c r="WX94" s="157">
        <v>628</v>
      </c>
      <c r="WY94" s="157">
        <v>566</v>
      </c>
      <c r="WZ94" s="157">
        <v>8</v>
      </c>
      <c r="XA94" s="157">
        <v>54</v>
      </c>
      <c r="XE94" s="173" t="s">
        <v>32</v>
      </c>
      <c r="XF94" s="157">
        <v>628</v>
      </c>
      <c r="XG94" s="157">
        <v>566</v>
      </c>
      <c r="XH94" s="157">
        <v>8</v>
      </c>
      <c r="XI94" s="157">
        <v>54</v>
      </c>
      <c r="XM94" s="173" t="s">
        <v>32</v>
      </c>
      <c r="XN94" s="157">
        <v>628</v>
      </c>
      <c r="XO94" s="157">
        <v>566</v>
      </c>
      <c r="XP94" s="157">
        <v>8</v>
      </c>
      <c r="XQ94" s="157">
        <v>54</v>
      </c>
      <c r="XU94" s="173" t="s">
        <v>32</v>
      </c>
      <c r="XV94" s="157">
        <v>628</v>
      </c>
      <c r="XW94" s="157">
        <v>566</v>
      </c>
      <c r="XX94" s="157">
        <v>8</v>
      </c>
      <c r="XY94" s="157">
        <v>54</v>
      </c>
      <c r="YC94" s="173" t="s">
        <v>32</v>
      </c>
      <c r="YD94" s="157">
        <v>628</v>
      </c>
      <c r="YE94" s="157">
        <v>566</v>
      </c>
      <c r="YF94" s="157">
        <v>8</v>
      </c>
      <c r="YG94" s="157">
        <v>54</v>
      </c>
      <c r="YK94" s="173" t="s">
        <v>32</v>
      </c>
      <c r="YL94" s="157">
        <v>628</v>
      </c>
      <c r="YM94" s="157">
        <v>566</v>
      </c>
      <c r="YN94" s="157">
        <v>8</v>
      </c>
      <c r="YO94" s="157">
        <v>54</v>
      </c>
      <c r="YS94" s="173" t="s">
        <v>32</v>
      </c>
      <c r="YT94" s="157">
        <v>628</v>
      </c>
      <c r="YU94" s="157">
        <v>566</v>
      </c>
      <c r="YV94" s="157">
        <v>8</v>
      </c>
      <c r="YW94" s="157">
        <v>54</v>
      </c>
      <c r="YX94" s="158">
        <f t="shared" ref="YX94:YX101" si="248">YU94/YT94</f>
        <v>0.90127388535031849</v>
      </c>
      <c r="ZA94" s="173" t="s">
        <v>32</v>
      </c>
      <c r="ZB94" s="157">
        <v>628</v>
      </c>
      <c r="ZC94" s="157">
        <v>566</v>
      </c>
      <c r="ZD94" s="157">
        <v>8</v>
      </c>
      <c r="ZE94" s="157">
        <v>54</v>
      </c>
      <c r="ZF94" s="158">
        <f t="shared" ref="ZF94:ZF101" si="249">ZC94/ZB94</f>
        <v>0.90127388535031849</v>
      </c>
      <c r="ZI94" s="173" t="s">
        <v>32</v>
      </c>
      <c r="ZJ94" s="157">
        <v>628</v>
      </c>
      <c r="ZK94" s="157">
        <v>566</v>
      </c>
      <c r="ZL94" s="157">
        <v>8</v>
      </c>
      <c r="ZM94" s="157">
        <v>54</v>
      </c>
      <c r="ZQ94" s="173" t="s">
        <v>32</v>
      </c>
      <c r="ZR94" s="157">
        <v>628</v>
      </c>
      <c r="ZS94" s="157">
        <v>566</v>
      </c>
      <c r="ZT94" s="157">
        <v>8</v>
      </c>
      <c r="ZU94" s="157">
        <v>54</v>
      </c>
      <c r="ZV94" s="158">
        <f t="shared" ref="ZV94:ZV101" si="250">ZS94/ZR94</f>
        <v>0.90127388535031849</v>
      </c>
      <c r="ZY94" s="173" t="s">
        <v>32</v>
      </c>
      <c r="ZZ94" s="157">
        <v>628</v>
      </c>
      <c r="AAA94" s="157">
        <v>566</v>
      </c>
      <c r="AAB94" s="157">
        <v>8</v>
      </c>
      <c r="AAC94" s="157">
        <v>54</v>
      </c>
      <c r="AAG94" s="173" t="s">
        <v>32</v>
      </c>
      <c r="AAH94" s="157">
        <v>628</v>
      </c>
      <c r="AAI94" s="157">
        <v>566</v>
      </c>
      <c r="AAJ94" s="157">
        <v>8</v>
      </c>
      <c r="AAK94" s="157">
        <v>54</v>
      </c>
      <c r="AAL94" s="158">
        <f t="shared" ref="AAL94:AAL101" si="251">AAI94/AAH94</f>
        <v>0.90127388535031849</v>
      </c>
      <c r="AAO94" s="173" t="s">
        <v>32</v>
      </c>
      <c r="AAP94" s="157">
        <v>628</v>
      </c>
      <c r="AAQ94" s="157">
        <v>566</v>
      </c>
      <c r="AAR94" s="157">
        <v>8</v>
      </c>
      <c r="AAS94" s="157">
        <v>54</v>
      </c>
    </row>
    <row r="95" spans="13:723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  <c r="WW95" s="157" t="s">
        <v>35</v>
      </c>
      <c r="WX95" s="157">
        <v>48</v>
      </c>
      <c r="WY95" s="157">
        <v>21</v>
      </c>
      <c r="WZ95" s="157">
        <v>20</v>
      </c>
      <c r="XA95" s="157">
        <v>7</v>
      </c>
      <c r="XE95" s="157" t="s">
        <v>35</v>
      </c>
      <c r="XF95" s="157">
        <v>48</v>
      </c>
      <c r="XG95" s="157">
        <v>21</v>
      </c>
      <c r="XH95" s="157">
        <v>20</v>
      </c>
      <c r="XI95" s="157">
        <v>7</v>
      </c>
      <c r="XM95" s="157" t="s">
        <v>35</v>
      </c>
      <c r="XN95" s="157">
        <v>48</v>
      </c>
      <c r="XO95" s="157">
        <v>21</v>
      </c>
      <c r="XP95" s="157">
        <v>20</v>
      </c>
      <c r="XQ95" s="157">
        <v>7</v>
      </c>
      <c r="XU95" s="157" t="s">
        <v>35</v>
      </c>
      <c r="XV95" s="157">
        <v>48</v>
      </c>
      <c r="XW95" s="157">
        <v>21</v>
      </c>
      <c r="XX95" s="157">
        <v>20</v>
      </c>
      <c r="XY95" s="157">
        <v>7</v>
      </c>
      <c r="YB95" s="195"/>
      <c r="YC95" s="157" t="s">
        <v>35</v>
      </c>
      <c r="YD95" s="157">
        <v>48</v>
      </c>
      <c r="YE95" s="157">
        <v>21</v>
      </c>
      <c r="YF95" s="157">
        <v>20</v>
      </c>
      <c r="YG95" s="157">
        <v>7</v>
      </c>
      <c r="YK95" s="157" t="s">
        <v>35</v>
      </c>
      <c r="YL95" s="157">
        <v>48</v>
      </c>
      <c r="YM95" s="157">
        <v>21</v>
      </c>
      <c r="YN95" s="157">
        <v>20</v>
      </c>
      <c r="YO95" s="157">
        <v>7</v>
      </c>
      <c r="YR95" s="195"/>
      <c r="YS95" s="157" t="s">
        <v>35</v>
      </c>
      <c r="YT95" s="157">
        <v>48</v>
      </c>
      <c r="YU95" s="157">
        <v>21</v>
      </c>
      <c r="YV95" s="157">
        <v>20</v>
      </c>
      <c r="YW95" s="157">
        <v>7</v>
      </c>
      <c r="YX95" s="158">
        <f t="shared" si="248"/>
        <v>0.4375</v>
      </c>
      <c r="ZA95" s="157" t="s">
        <v>35</v>
      </c>
      <c r="ZB95" s="157">
        <v>48</v>
      </c>
      <c r="ZC95" s="157">
        <v>21</v>
      </c>
      <c r="ZD95" s="157">
        <v>20</v>
      </c>
      <c r="ZE95" s="157">
        <v>7</v>
      </c>
      <c r="ZF95" s="158">
        <f t="shared" si="249"/>
        <v>0.4375</v>
      </c>
      <c r="ZH95" s="195"/>
      <c r="ZI95" s="157" t="s">
        <v>35</v>
      </c>
      <c r="ZJ95" s="157">
        <v>48</v>
      </c>
      <c r="ZK95" s="157">
        <v>21</v>
      </c>
      <c r="ZL95" s="157">
        <v>20</v>
      </c>
      <c r="ZM95" s="157">
        <v>7</v>
      </c>
      <c r="ZQ95" s="157" t="s">
        <v>35</v>
      </c>
      <c r="ZR95" s="157">
        <v>48</v>
      </c>
      <c r="ZS95" s="157">
        <v>21</v>
      </c>
      <c r="ZT95" s="157">
        <v>20</v>
      </c>
      <c r="ZU95" s="157">
        <v>7</v>
      </c>
      <c r="ZV95" s="158">
        <f t="shared" si="250"/>
        <v>0.4375</v>
      </c>
      <c r="ZX95" s="195"/>
      <c r="ZY95" s="157" t="s">
        <v>35</v>
      </c>
      <c r="ZZ95" s="157">
        <v>48</v>
      </c>
      <c r="AAA95" s="157">
        <v>21</v>
      </c>
      <c r="AAB95" s="157">
        <v>20</v>
      </c>
      <c r="AAC95" s="157">
        <v>7</v>
      </c>
      <c r="AAG95" s="157" t="s">
        <v>35</v>
      </c>
      <c r="AAH95" s="157">
        <v>48</v>
      </c>
      <c r="AAI95" s="157">
        <v>21</v>
      </c>
      <c r="AAJ95" s="157">
        <v>20</v>
      </c>
      <c r="AAK95" s="157">
        <v>7</v>
      </c>
      <c r="AAL95" s="158">
        <f t="shared" si="251"/>
        <v>0.4375</v>
      </c>
      <c r="AAN95" s="195"/>
      <c r="AAO95" s="157" t="s">
        <v>35</v>
      </c>
      <c r="AAP95" s="157">
        <v>48</v>
      </c>
      <c r="AAQ95" s="157">
        <v>21</v>
      </c>
      <c r="AAR95" s="157">
        <v>20</v>
      </c>
      <c r="AAS95" s="157">
        <v>7</v>
      </c>
    </row>
    <row r="96" spans="13:723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  <c r="WW96" s="157" t="s">
        <v>39</v>
      </c>
      <c r="WX96" s="157">
        <v>12</v>
      </c>
      <c r="WY96" s="157">
        <v>9</v>
      </c>
      <c r="WZ96" s="157">
        <v>3</v>
      </c>
      <c r="XA96" s="157">
        <v>0</v>
      </c>
      <c r="XE96" s="157" t="s">
        <v>39</v>
      </c>
      <c r="XF96" s="157">
        <v>12</v>
      </c>
      <c r="XG96" s="157">
        <v>9</v>
      </c>
      <c r="XH96" s="157">
        <v>3</v>
      </c>
      <c r="XI96" s="157">
        <v>0</v>
      </c>
      <c r="XM96" s="157" t="s">
        <v>39</v>
      </c>
      <c r="XN96" s="157">
        <v>12</v>
      </c>
      <c r="XO96" s="157">
        <v>9</v>
      </c>
      <c r="XP96" s="157">
        <v>3</v>
      </c>
      <c r="XQ96" s="157">
        <v>0</v>
      </c>
      <c r="XU96" s="157" t="s">
        <v>39</v>
      </c>
      <c r="XV96" s="157">
        <v>12</v>
      </c>
      <c r="XW96" s="157">
        <v>9</v>
      </c>
      <c r="XX96" s="157">
        <v>3</v>
      </c>
      <c r="XY96" s="157">
        <v>0</v>
      </c>
      <c r="YC96" s="157" t="s">
        <v>39</v>
      </c>
      <c r="YD96" s="157">
        <v>12</v>
      </c>
      <c r="YE96" s="157">
        <v>9</v>
      </c>
      <c r="YF96" s="157">
        <v>3</v>
      </c>
      <c r="YG96" s="157">
        <v>0</v>
      </c>
      <c r="YK96" s="157" t="s">
        <v>39</v>
      </c>
      <c r="YL96" s="157">
        <v>12</v>
      </c>
      <c r="YM96" s="157">
        <v>9</v>
      </c>
      <c r="YN96" s="157">
        <v>3</v>
      </c>
      <c r="YO96" s="157">
        <v>0</v>
      </c>
      <c r="YS96" s="157" t="s">
        <v>39</v>
      </c>
      <c r="YT96" s="157">
        <v>12</v>
      </c>
      <c r="YU96" s="157">
        <v>9</v>
      </c>
      <c r="YV96" s="157">
        <v>3</v>
      </c>
      <c r="YW96" s="157">
        <v>0</v>
      </c>
      <c r="YX96" s="158">
        <f t="shared" si="248"/>
        <v>0.75</v>
      </c>
      <c r="ZA96" s="157" t="s">
        <v>39</v>
      </c>
      <c r="ZB96" s="157">
        <v>12</v>
      </c>
      <c r="ZC96" s="157">
        <v>9</v>
      </c>
      <c r="ZD96" s="157">
        <v>3</v>
      </c>
      <c r="ZE96" s="157">
        <v>0</v>
      </c>
      <c r="ZF96" s="158">
        <f t="shared" si="249"/>
        <v>0.75</v>
      </c>
      <c r="ZI96" s="157" t="s">
        <v>39</v>
      </c>
      <c r="ZJ96" s="157">
        <v>12</v>
      </c>
      <c r="ZK96" s="157">
        <v>9</v>
      </c>
      <c r="ZL96" s="157">
        <v>3</v>
      </c>
      <c r="ZM96" s="157">
        <v>0</v>
      </c>
      <c r="ZQ96" s="157" t="s">
        <v>39</v>
      </c>
      <c r="ZR96" s="157">
        <v>12</v>
      </c>
      <c r="ZS96" s="157">
        <v>9</v>
      </c>
      <c r="ZT96" s="157">
        <v>3</v>
      </c>
      <c r="ZU96" s="157">
        <v>0</v>
      </c>
      <c r="ZV96" s="158">
        <f t="shared" si="250"/>
        <v>0.75</v>
      </c>
      <c r="ZY96" s="157" t="s">
        <v>39</v>
      </c>
      <c r="ZZ96" s="157">
        <v>12</v>
      </c>
      <c r="AAA96" s="157">
        <v>9</v>
      </c>
      <c r="AAB96" s="157">
        <v>3</v>
      </c>
      <c r="AAC96" s="157">
        <v>0</v>
      </c>
      <c r="AAG96" s="157" t="s">
        <v>39</v>
      </c>
      <c r="AAH96" s="157">
        <v>12</v>
      </c>
      <c r="AAI96" s="157">
        <v>9</v>
      </c>
      <c r="AAJ96" s="157">
        <v>3</v>
      </c>
      <c r="AAK96" s="157">
        <v>0</v>
      </c>
      <c r="AAL96" s="158">
        <f t="shared" si="251"/>
        <v>0.75</v>
      </c>
      <c r="AAO96" s="157" t="s">
        <v>39</v>
      </c>
      <c r="AAP96" s="157">
        <v>12</v>
      </c>
      <c r="AAQ96" s="157">
        <v>9</v>
      </c>
      <c r="AAR96" s="157">
        <v>3</v>
      </c>
      <c r="AAS96" s="157">
        <v>0</v>
      </c>
    </row>
    <row r="97" spans="13:721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  <c r="WW97" s="157" t="s">
        <v>65</v>
      </c>
      <c r="WX97" s="157">
        <v>381</v>
      </c>
      <c r="WY97" s="157">
        <v>296</v>
      </c>
      <c r="WZ97" s="157">
        <v>55</v>
      </c>
      <c r="XA97" s="157">
        <v>30</v>
      </c>
      <c r="XE97" s="157" t="s">
        <v>65</v>
      </c>
      <c r="XF97" s="157">
        <v>381</v>
      </c>
      <c r="XG97" s="157">
        <v>296</v>
      </c>
      <c r="XH97" s="157">
        <v>55</v>
      </c>
      <c r="XI97" s="157">
        <v>30</v>
      </c>
      <c r="XM97" s="157" t="s">
        <v>65</v>
      </c>
      <c r="XN97" s="157">
        <v>381</v>
      </c>
      <c r="XO97" s="157">
        <v>296</v>
      </c>
      <c r="XP97" s="157">
        <v>55</v>
      </c>
      <c r="XQ97" s="157">
        <v>30</v>
      </c>
      <c r="XU97" s="157" t="s">
        <v>65</v>
      </c>
      <c r="XV97" s="157">
        <v>381</v>
      </c>
      <c r="XW97" s="157">
        <v>296</v>
      </c>
      <c r="XX97" s="157">
        <v>55</v>
      </c>
      <c r="XY97" s="157">
        <v>30</v>
      </c>
      <c r="YB97" s="195"/>
      <c r="YC97" s="157" t="s">
        <v>65</v>
      </c>
      <c r="YD97" s="157">
        <v>381</v>
      </c>
      <c r="YE97" s="157">
        <v>296</v>
      </c>
      <c r="YF97" s="157">
        <v>55</v>
      </c>
      <c r="YG97" s="157">
        <v>30</v>
      </c>
      <c r="YK97" s="157" t="s">
        <v>65</v>
      </c>
      <c r="YL97" s="157">
        <v>381</v>
      </c>
      <c r="YM97" s="157">
        <v>296</v>
      </c>
      <c r="YN97" s="157">
        <v>55</v>
      </c>
      <c r="YO97" s="157">
        <v>30</v>
      </c>
      <c r="YR97" s="195"/>
      <c r="YS97" s="157" t="s">
        <v>65</v>
      </c>
      <c r="YT97" s="157">
        <v>381</v>
      </c>
      <c r="YU97" s="157">
        <v>296</v>
      </c>
      <c r="YV97" s="157">
        <v>55</v>
      </c>
      <c r="YW97" s="157">
        <v>30</v>
      </c>
      <c r="YX97" s="158">
        <f t="shared" si="248"/>
        <v>0.7769028871391076</v>
      </c>
      <c r="ZA97" s="157" t="s">
        <v>65</v>
      </c>
      <c r="ZB97" s="157">
        <v>381</v>
      </c>
      <c r="ZC97" s="157">
        <v>296</v>
      </c>
      <c r="ZD97" s="157">
        <v>55</v>
      </c>
      <c r="ZE97" s="157">
        <v>30</v>
      </c>
      <c r="ZF97" s="158">
        <f t="shared" si="249"/>
        <v>0.7769028871391076</v>
      </c>
      <c r="ZH97" s="195"/>
      <c r="ZI97" s="157" t="s">
        <v>65</v>
      </c>
      <c r="ZJ97" s="157">
        <v>381</v>
      </c>
      <c r="ZK97" s="157">
        <v>296</v>
      </c>
      <c r="ZL97" s="157">
        <v>55</v>
      </c>
      <c r="ZM97" s="157">
        <v>30</v>
      </c>
      <c r="ZQ97" s="157" t="s">
        <v>65</v>
      </c>
      <c r="ZR97" s="157">
        <v>381</v>
      </c>
      <c r="ZS97" s="157">
        <v>296</v>
      </c>
      <c r="ZT97" s="157">
        <v>55</v>
      </c>
      <c r="ZU97" s="157">
        <v>30</v>
      </c>
      <c r="ZV97" s="158">
        <f t="shared" si="250"/>
        <v>0.7769028871391076</v>
      </c>
      <c r="ZX97" s="195"/>
      <c r="ZY97" s="157" t="s">
        <v>65</v>
      </c>
      <c r="ZZ97" s="157">
        <v>381</v>
      </c>
      <c r="AAA97" s="157">
        <v>296</v>
      </c>
      <c r="AAB97" s="157">
        <v>55</v>
      </c>
      <c r="AAC97" s="157">
        <v>30</v>
      </c>
      <c r="AAG97" s="157" t="s">
        <v>65</v>
      </c>
      <c r="AAH97" s="157">
        <v>381</v>
      </c>
      <c r="AAI97" s="157">
        <v>296</v>
      </c>
      <c r="AAJ97" s="157">
        <v>55</v>
      </c>
      <c r="AAK97" s="157">
        <v>30</v>
      </c>
      <c r="AAL97" s="158">
        <f t="shared" si="251"/>
        <v>0.7769028871391076</v>
      </c>
      <c r="AAN97" s="195"/>
      <c r="AAO97" s="157" t="s">
        <v>65</v>
      </c>
      <c r="AAP97" s="157">
        <v>381</v>
      </c>
      <c r="AAQ97" s="157">
        <v>296</v>
      </c>
      <c r="AAR97" s="157">
        <v>55</v>
      </c>
      <c r="AAS97" s="157">
        <v>30</v>
      </c>
    </row>
    <row r="98" spans="13:721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  <c r="WW98" s="157" t="s">
        <v>70</v>
      </c>
      <c r="WX98" s="157">
        <v>270</v>
      </c>
      <c r="WY98" s="157">
        <v>0</v>
      </c>
      <c r="WZ98" s="157">
        <v>0</v>
      </c>
      <c r="XA98" s="157">
        <v>270</v>
      </c>
      <c r="XE98" s="157" t="s">
        <v>70</v>
      </c>
      <c r="XF98" s="157">
        <v>270</v>
      </c>
      <c r="XG98" s="157">
        <v>0</v>
      </c>
      <c r="XH98" s="157">
        <v>0</v>
      </c>
      <c r="XI98" s="157">
        <v>270</v>
      </c>
      <c r="XM98" s="157" t="s">
        <v>70</v>
      </c>
      <c r="XN98" s="157">
        <v>270</v>
      </c>
      <c r="XO98" s="157">
        <v>0</v>
      </c>
      <c r="XP98" s="157">
        <v>0</v>
      </c>
      <c r="XQ98" s="157">
        <v>270</v>
      </c>
      <c r="XU98" s="157" t="s">
        <v>70</v>
      </c>
      <c r="XV98" s="157">
        <v>270</v>
      </c>
      <c r="XW98" s="157">
        <v>0</v>
      </c>
      <c r="XX98" s="157">
        <v>0</v>
      </c>
      <c r="XY98" s="157">
        <v>270</v>
      </c>
      <c r="YB98" s="195"/>
      <c r="YC98" s="157" t="s">
        <v>70</v>
      </c>
      <c r="YD98" s="157">
        <v>270</v>
      </c>
      <c r="YE98" s="157">
        <v>0</v>
      </c>
      <c r="YF98" s="157">
        <v>0</v>
      </c>
      <c r="YG98" s="157">
        <v>270</v>
      </c>
      <c r="YK98" s="157" t="s">
        <v>70</v>
      </c>
      <c r="YL98" s="157">
        <v>270</v>
      </c>
      <c r="YM98" s="157">
        <v>0</v>
      </c>
      <c r="YN98" s="157">
        <v>0</v>
      </c>
      <c r="YO98" s="157">
        <v>270</v>
      </c>
      <c r="YR98" s="195"/>
      <c r="YS98" s="157" t="s">
        <v>70</v>
      </c>
      <c r="YT98" s="157">
        <v>270</v>
      </c>
      <c r="YU98" s="157">
        <v>0</v>
      </c>
      <c r="YV98" s="157">
        <v>0</v>
      </c>
      <c r="YW98" s="157">
        <v>270</v>
      </c>
      <c r="YX98" s="158">
        <f t="shared" si="248"/>
        <v>0</v>
      </c>
      <c r="ZA98" s="157" t="s">
        <v>70</v>
      </c>
      <c r="ZB98" s="157">
        <v>270</v>
      </c>
      <c r="ZC98" s="157">
        <v>0</v>
      </c>
      <c r="ZD98" s="157">
        <v>0</v>
      </c>
      <c r="ZE98" s="157">
        <v>270</v>
      </c>
      <c r="ZF98" s="158">
        <f t="shared" si="249"/>
        <v>0</v>
      </c>
      <c r="ZH98" s="195"/>
      <c r="ZI98" s="157" t="s">
        <v>70</v>
      </c>
      <c r="ZJ98" s="157">
        <v>270</v>
      </c>
      <c r="ZK98" s="157">
        <v>0</v>
      </c>
      <c r="ZL98" s="157">
        <v>0</v>
      </c>
      <c r="ZM98" s="157">
        <v>270</v>
      </c>
      <c r="ZQ98" s="157" t="s">
        <v>70</v>
      </c>
      <c r="ZR98" s="157">
        <v>270</v>
      </c>
      <c r="ZS98" s="157">
        <v>0</v>
      </c>
      <c r="ZT98" s="157">
        <v>0</v>
      </c>
      <c r="ZU98" s="157">
        <v>270</v>
      </c>
      <c r="ZV98" s="158">
        <f t="shared" si="250"/>
        <v>0</v>
      </c>
      <c r="ZX98" s="195"/>
      <c r="ZY98" s="157" t="s">
        <v>70</v>
      </c>
      <c r="ZZ98" s="157">
        <v>270</v>
      </c>
      <c r="AAA98" s="157">
        <v>0</v>
      </c>
      <c r="AAB98" s="157">
        <v>0</v>
      </c>
      <c r="AAC98" s="157">
        <v>270</v>
      </c>
      <c r="AAG98" s="157" t="s">
        <v>70</v>
      </c>
      <c r="AAH98" s="157">
        <v>270</v>
      </c>
      <c r="AAI98" s="157">
        <v>0</v>
      </c>
      <c r="AAJ98" s="157">
        <v>0</v>
      </c>
      <c r="AAK98" s="157">
        <v>270</v>
      </c>
      <c r="AAL98" s="158">
        <f t="shared" si="251"/>
        <v>0</v>
      </c>
      <c r="AAN98" s="195"/>
      <c r="AAO98" s="157" t="s">
        <v>70</v>
      </c>
      <c r="AAP98" s="157">
        <v>270</v>
      </c>
      <c r="AAQ98" s="157">
        <v>0</v>
      </c>
      <c r="AAR98" s="157">
        <v>0</v>
      </c>
      <c r="AAS98" s="157">
        <v>270</v>
      </c>
    </row>
    <row r="99" spans="13:721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  <c r="WW99" s="157" t="s">
        <v>72</v>
      </c>
      <c r="WX99" s="157">
        <v>85</v>
      </c>
      <c r="WY99" s="157">
        <v>53</v>
      </c>
      <c r="WZ99" s="157">
        <v>2</v>
      </c>
      <c r="XA99" s="157">
        <v>30</v>
      </c>
      <c r="XE99" s="157" t="s">
        <v>72</v>
      </c>
      <c r="XF99" s="157">
        <v>85</v>
      </c>
      <c r="XG99" s="157">
        <v>53</v>
      </c>
      <c r="XH99" s="157">
        <v>2</v>
      </c>
      <c r="XI99" s="157">
        <v>30</v>
      </c>
      <c r="XM99" s="157" t="s">
        <v>72</v>
      </c>
      <c r="XN99" s="157">
        <v>85</v>
      </c>
      <c r="XO99" s="157">
        <v>53</v>
      </c>
      <c r="XP99" s="157">
        <v>2</v>
      </c>
      <c r="XQ99" s="157">
        <v>30</v>
      </c>
      <c r="XU99" s="157" t="s">
        <v>72</v>
      </c>
      <c r="XV99" s="157">
        <v>85</v>
      </c>
      <c r="XW99" s="157">
        <v>53</v>
      </c>
      <c r="XX99" s="157">
        <v>2</v>
      </c>
      <c r="XY99" s="157">
        <v>30</v>
      </c>
      <c r="YB99" s="195"/>
      <c r="YC99" s="157" t="s">
        <v>72</v>
      </c>
      <c r="YD99" s="157">
        <v>85</v>
      </c>
      <c r="YE99" s="157">
        <v>53</v>
      </c>
      <c r="YF99" s="157">
        <v>2</v>
      </c>
      <c r="YG99" s="157">
        <v>30</v>
      </c>
      <c r="YK99" s="157" t="s">
        <v>72</v>
      </c>
      <c r="YL99" s="157">
        <v>85</v>
      </c>
      <c r="YM99" s="157">
        <v>53</v>
      </c>
      <c r="YN99" s="157">
        <v>2</v>
      </c>
      <c r="YO99" s="157">
        <v>30</v>
      </c>
      <c r="YR99" s="195"/>
      <c r="YS99" s="157" t="s">
        <v>72</v>
      </c>
      <c r="YT99" s="157">
        <v>85</v>
      </c>
      <c r="YU99" s="157">
        <v>53</v>
      </c>
      <c r="YV99" s="157">
        <v>2</v>
      </c>
      <c r="YW99" s="157">
        <v>30</v>
      </c>
      <c r="YX99" s="158">
        <f t="shared" si="248"/>
        <v>0.62352941176470589</v>
      </c>
      <c r="ZA99" s="157" t="s">
        <v>72</v>
      </c>
      <c r="ZB99" s="157">
        <v>85</v>
      </c>
      <c r="ZC99" s="157">
        <v>53</v>
      </c>
      <c r="ZD99" s="157">
        <v>2</v>
      </c>
      <c r="ZE99" s="157">
        <v>30</v>
      </c>
      <c r="ZF99" s="158">
        <f t="shared" si="249"/>
        <v>0.62352941176470589</v>
      </c>
      <c r="ZH99" s="195"/>
      <c r="ZI99" s="157" t="s">
        <v>72</v>
      </c>
      <c r="ZJ99" s="157">
        <v>85</v>
      </c>
      <c r="ZK99" s="157">
        <v>53</v>
      </c>
      <c r="ZL99" s="157">
        <v>2</v>
      </c>
      <c r="ZM99" s="157">
        <v>30</v>
      </c>
      <c r="ZQ99" s="157" t="s">
        <v>72</v>
      </c>
      <c r="ZR99" s="157">
        <v>85</v>
      </c>
      <c r="ZS99" s="157">
        <v>53</v>
      </c>
      <c r="ZT99" s="157">
        <v>2</v>
      </c>
      <c r="ZU99" s="157">
        <v>30</v>
      </c>
      <c r="ZV99" s="158">
        <f t="shared" si="250"/>
        <v>0.62352941176470589</v>
      </c>
      <c r="ZX99" s="195"/>
      <c r="ZY99" s="157" t="s">
        <v>72</v>
      </c>
      <c r="ZZ99" s="157">
        <v>85</v>
      </c>
      <c r="AAA99" s="157">
        <v>53</v>
      </c>
      <c r="AAB99" s="157">
        <v>2</v>
      </c>
      <c r="AAC99" s="157">
        <v>30</v>
      </c>
      <c r="AAG99" s="157" t="s">
        <v>72</v>
      </c>
      <c r="AAH99" s="157">
        <v>85</v>
      </c>
      <c r="AAI99" s="157">
        <v>53</v>
      </c>
      <c r="AAJ99" s="157">
        <v>2</v>
      </c>
      <c r="AAK99" s="157">
        <v>30</v>
      </c>
      <c r="AAL99" s="158">
        <f t="shared" si="251"/>
        <v>0.62352941176470589</v>
      </c>
      <c r="AAN99" s="195"/>
      <c r="AAO99" s="157" t="s">
        <v>72</v>
      </c>
      <c r="AAP99" s="157">
        <v>85</v>
      </c>
      <c r="AAQ99" s="157">
        <v>53</v>
      </c>
      <c r="AAR99" s="157">
        <v>2</v>
      </c>
      <c r="AAS99" s="157">
        <v>30</v>
      </c>
    </row>
    <row r="100" spans="13:721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  <c r="WW100" s="157" t="s">
        <v>270</v>
      </c>
      <c r="WX100" s="157">
        <v>144</v>
      </c>
      <c r="WY100" s="157">
        <v>115</v>
      </c>
      <c r="WZ100" s="157">
        <v>3</v>
      </c>
      <c r="XA100" s="157">
        <v>26</v>
      </c>
      <c r="XE100" s="157" t="s">
        <v>270</v>
      </c>
      <c r="XF100" s="157">
        <v>144</v>
      </c>
      <c r="XG100" s="157">
        <v>115</v>
      </c>
      <c r="XH100" s="157">
        <v>3</v>
      </c>
      <c r="XI100" s="157">
        <v>26</v>
      </c>
      <c r="XM100" s="157" t="s">
        <v>270</v>
      </c>
      <c r="XN100" s="157">
        <v>144</v>
      </c>
      <c r="XO100" s="157">
        <v>115</v>
      </c>
      <c r="XP100" s="157">
        <v>3</v>
      </c>
      <c r="XQ100" s="157">
        <v>26</v>
      </c>
      <c r="XU100" s="157" t="s">
        <v>270</v>
      </c>
      <c r="XV100" s="157">
        <v>144</v>
      </c>
      <c r="XW100" s="157">
        <v>115</v>
      </c>
      <c r="XX100" s="157">
        <v>3</v>
      </c>
      <c r="XY100" s="157">
        <v>26</v>
      </c>
      <c r="YC100" s="157" t="s">
        <v>270</v>
      </c>
      <c r="YD100" s="157">
        <v>144</v>
      </c>
      <c r="YE100" s="157">
        <v>115</v>
      </c>
      <c r="YF100" s="157">
        <v>3</v>
      </c>
      <c r="YG100" s="157">
        <v>26</v>
      </c>
      <c r="YK100" s="157" t="s">
        <v>270</v>
      </c>
      <c r="YL100" s="157">
        <v>144</v>
      </c>
      <c r="YM100" s="157">
        <v>115</v>
      </c>
      <c r="YN100" s="157">
        <v>3</v>
      </c>
      <c r="YO100" s="157">
        <v>26</v>
      </c>
      <c r="YS100" s="157" t="s">
        <v>270</v>
      </c>
      <c r="YT100" s="157">
        <v>144</v>
      </c>
      <c r="YU100" s="157">
        <v>115</v>
      </c>
      <c r="YV100" s="157">
        <v>3</v>
      </c>
      <c r="YW100" s="157">
        <v>26</v>
      </c>
      <c r="YX100" s="158">
        <f t="shared" si="248"/>
        <v>0.79861111111111116</v>
      </c>
      <c r="ZA100" s="157" t="s">
        <v>270</v>
      </c>
      <c r="ZB100" s="157">
        <v>144</v>
      </c>
      <c r="ZC100" s="157">
        <v>115</v>
      </c>
      <c r="ZD100" s="157">
        <v>3</v>
      </c>
      <c r="ZE100" s="157">
        <v>26</v>
      </c>
      <c r="ZF100" s="158">
        <f t="shared" si="249"/>
        <v>0.79861111111111116</v>
      </c>
      <c r="ZI100" s="157" t="s">
        <v>270</v>
      </c>
      <c r="ZJ100" s="157">
        <v>144</v>
      </c>
      <c r="ZK100" s="157">
        <v>115</v>
      </c>
      <c r="ZL100" s="157">
        <v>3</v>
      </c>
      <c r="ZM100" s="157">
        <v>26</v>
      </c>
      <c r="ZQ100" s="157" t="s">
        <v>270</v>
      </c>
      <c r="ZR100" s="157">
        <v>144</v>
      </c>
      <c r="ZS100" s="157">
        <v>115</v>
      </c>
      <c r="ZT100" s="157">
        <v>3</v>
      </c>
      <c r="ZU100" s="157">
        <v>26</v>
      </c>
      <c r="ZV100" s="158">
        <f t="shared" si="250"/>
        <v>0.79861111111111116</v>
      </c>
      <c r="ZY100" s="157" t="s">
        <v>270</v>
      </c>
      <c r="ZZ100" s="157">
        <v>144</v>
      </c>
      <c r="AAA100" s="157">
        <v>115</v>
      </c>
      <c r="AAB100" s="157">
        <v>3</v>
      </c>
      <c r="AAC100" s="157">
        <v>26</v>
      </c>
      <c r="AAG100" s="157" t="s">
        <v>270</v>
      </c>
      <c r="AAH100" s="157">
        <v>144</v>
      </c>
      <c r="AAI100" s="157">
        <v>115</v>
      </c>
      <c r="AAJ100" s="157">
        <v>3</v>
      </c>
      <c r="AAK100" s="157">
        <v>26</v>
      </c>
      <c r="AAL100" s="158">
        <f t="shared" si="251"/>
        <v>0.79861111111111116</v>
      </c>
      <c r="AAO100" s="157" t="s">
        <v>270</v>
      </c>
      <c r="AAP100" s="157">
        <v>144</v>
      </c>
      <c r="AAQ100" s="157">
        <v>115</v>
      </c>
      <c r="AAR100" s="157">
        <v>3</v>
      </c>
      <c r="AAS100" s="157">
        <v>26</v>
      </c>
    </row>
    <row r="101" spans="13:721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  <c r="WW101" s="157" t="s">
        <v>82</v>
      </c>
      <c r="WX101" s="157">
        <v>71</v>
      </c>
      <c r="WY101" s="157">
        <v>45</v>
      </c>
      <c r="WZ101" s="157">
        <v>8</v>
      </c>
      <c r="XA101" s="157">
        <v>18</v>
      </c>
      <c r="XE101" s="157" t="s">
        <v>82</v>
      </c>
      <c r="XF101" s="157">
        <v>71</v>
      </c>
      <c r="XG101" s="157">
        <v>45</v>
      </c>
      <c r="XH101" s="157">
        <v>8</v>
      </c>
      <c r="XI101" s="157">
        <v>18</v>
      </c>
      <c r="XM101" s="157" t="s">
        <v>82</v>
      </c>
      <c r="XN101" s="157">
        <v>71</v>
      </c>
      <c r="XO101" s="157">
        <v>45</v>
      </c>
      <c r="XP101" s="157">
        <v>8</v>
      </c>
      <c r="XQ101" s="157">
        <v>18</v>
      </c>
      <c r="XU101" s="157" t="s">
        <v>82</v>
      </c>
      <c r="XV101" s="157">
        <v>71</v>
      </c>
      <c r="XW101" s="157">
        <v>45</v>
      </c>
      <c r="XX101" s="157">
        <v>8</v>
      </c>
      <c r="XY101" s="157">
        <v>18</v>
      </c>
      <c r="YC101" s="157" t="s">
        <v>82</v>
      </c>
      <c r="YD101" s="157">
        <v>71</v>
      </c>
      <c r="YE101" s="157">
        <v>45</v>
      </c>
      <c r="YF101" s="157">
        <v>8</v>
      </c>
      <c r="YG101" s="157">
        <v>18</v>
      </c>
      <c r="YK101" s="157" t="s">
        <v>82</v>
      </c>
      <c r="YL101" s="157">
        <v>71</v>
      </c>
      <c r="YM101" s="157">
        <v>45</v>
      </c>
      <c r="YN101" s="157">
        <v>8</v>
      </c>
      <c r="YO101" s="157">
        <v>18</v>
      </c>
      <c r="YS101" s="157" t="s">
        <v>82</v>
      </c>
      <c r="YT101" s="157">
        <v>71</v>
      </c>
      <c r="YU101" s="157">
        <v>45</v>
      </c>
      <c r="YV101" s="157">
        <v>8</v>
      </c>
      <c r="YW101" s="157">
        <v>18</v>
      </c>
      <c r="YX101" s="158">
        <f t="shared" si="248"/>
        <v>0.63380281690140849</v>
      </c>
      <c r="ZA101" s="157" t="s">
        <v>82</v>
      </c>
      <c r="ZB101" s="157">
        <v>71</v>
      </c>
      <c r="ZC101" s="157">
        <v>45</v>
      </c>
      <c r="ZD101" s="157">
        <v>8</v>
      </c>
      <c r="ZE101" s="157">
        <v>18</v>
      </c>
      <c r="ZF101" s="158">
        <f t="shared" si="249"/>
        <v>0.63380281690140849</v>
      </c>
      <c r="ZI101" s="157" t="s">
        <v>82</v>
      </c>
      <c r="ZJ101" s="157">
        <v>71</v>
      </c>
      <c r="ZK101" s="157">
        <v>45</v>
      </c>
      <c r="ZL101" s="157">
        <v>8</v>
      </c>
      <c r="ZM101" s="157">
        <v>18</v>
      </c>
      <c r="ZQ101" s="157" t="s">
        <v>82</v>
      </c>
      <c r="ZR101" s="157">
        <v>71</v>
      </c>
      <c r="ZS101" s="157">
        <v>45</v>
      </c>
      <c r="ZT101" s="157">
        <v>8</v>
      </c>
      <c r="ZU101" s="157">
        <v>18</v>
      </c>
      <c r="ZV101" s="158">
        <f t="shared" si="250"/>
        <v>0.63380281690140849</v>
      </c>
      <c r="ZY101" s="157" t="s">
        <v>82</v>
      </c>
      <c r="ZZ101" s="157">
        <v>71</v>
      </c>
      <c r="AAA101" s="157">
        <v>45</v>
      </c>
      <c r="AAB101" s="157">
        <v>8</v>
      </c>
      <c r="AAC101" s="157">
        <v>18</v>
      </c>
      <c r="AAG101" s="157" t="s">
        <v>82</v>
      </c>
      <c r="AAH101" s="157">
        <v>71</v>
      </c>
      <c r="AAI101" s="157">
        <v>45</v>
      </c>
      <c r="AAJ101" s="157">
        <v>8</v>
      </c>
      <c r="AAK101" s="157">
        <v>18</v>
      </c>
      <c r="AAL101" s="158">
        <f t="shared" si="251"/>
        <v>0.63380281690140849</v>
      </c>
      <c r="AAO101" s="157" t="s">
        <v>82</v>
      </c>
      <c r="AAP101" s="157">
        <v>71</v>
      </c>
      <c r="AAQ101" s="157">
        <v>45</v>
      </c>
      <c r="AAR101" s="157">
        <v>8</v>
      </c>
      <c r="AAS101" s="157">
        <v>18</v>
      </c>
    </row>
    <row r="102" spans="13:721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721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721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721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721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>OQ106/OP106</f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721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>OQ107/OP107</f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  <c r="YB107" s="195"/>
      <c r="YR107" s="195"/>
      <c r="ZH107" s="195"/>
      <c r="ZX107" s="195"/>
      <c r="AAN107" s="195"/>
    </row>
    <row r="108" spans="13:721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>OQ108/OP108</f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  <c r="YB108" s="195"/>
      <c r="YR108" s="195"/>
      <c r="ZH108" s="195"/>
      <c r="ZX108" s="195"/>
      <c r="AAN108" s="195"/>
    </row>
    <row r="109" spans="13:721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  <c r="YB109" s="195"/>
      <c r="YR109" s="195"/>
      <c r="ZH109" s="195"/>
      <c r="ZX109" s="195"/>
      <c r="AAN109" s="195"/>
    </row>
    <row r="110" spans="13:721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  <c r="YB110" s="195"/>
      <c r="YR110" s="195"/>
      <c r="ZH110" s="195"/>
      <c r="ZX110" s="195"/>
      <c r="AAN110" s="195"/>
    </row>
    <row r="111" spans="13:721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  <c r="YB111" s="195"/>
      <c r="YR111" s="195"/>
      <c r="ZH111" s="195"/>
      <c r="ZX111" s="195"/>
      <c r="AAN111" s="195"/>
    </row>
    <row r="112" spans="13:721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  <c r="YB112" s="195"/>
      <c r="YR112" s="195"/>
      <c r="ZH112" s="195"/>
      <c r="ZX112" s="195"/>
      <c r="AAN112" s="195"/>
    </row>
    <row r="113" spans="13:716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  <c r="YB113" s="195"/>
      <c r="YR113" s="195"/>
      <c r="ZH113" s="195"/>
      <c r="ZX113" s="195"/>
      <c r="AAN113" s="195"/>
    </row>
    <row r="114" spans="13:716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  <c r="YB114" s="195"/>
      <c r="YR114" s="195"/>
      <c r="ZH114" s="195"/>
      <c r="ZX114" s="195"/>
      <c r="AAN114" s="195"/>
    </row>
    <row r="115" spans="13:716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  <c r="YB115" s="195"/>
      <c r="YR115" s="195"/>
      <c r="ZH115" s="195"/>
      <c r="ZX115" s="195"/>
      <c r="AAN115" s="195"/>
    </row>
    <row r="116" spans="13:716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  <c r="YB116" s="195"/>
      <c r="YR116" s="195"/>
      <c r="ZH116" s="195"/>
      <c r="ZX116" s="195"/>
      <c r="AAN116" s="195"/>
    </row>
    <row r="117" spans="13:716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  <c r="YB117" s="195"/>
      <c r="YR117" s="195"/>
      <c r="ZH117" s="195"/>
      <c r="ZX117" s="195"/>
      <c r="AAN117" s="195"/>
    </row>
    <row r="118" spans="13:716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  <c r="YB118" s="195"/>
      <c r="YR118" s="195"/>
      <c r="ZH118" s="195"/>
      <c r="ZX118" s="195"/>
      <c r="AAN118" s="195"/>
    </row>
    <row r="119" spans="13:716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  <c r="YB119" s="195"/>
      <c r="YR119" s="195"/>
      <c r="ZH119" s="195"/>
      <c r="ZX119" s="195"/>
      <c r="AAN119" s="195"/>
    </row>
    <row r="120" spans="13:716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  <c r="YB120" s="195"/>
      <c r="YR120" s="195"/>
      <c r="ZH120" s="195"/>
      <c r="ZX120" s="195"/>
      <c r="AAN120" s="195"/>
    </row>
    <row r="121" spans="13:716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  <c r="YB121" s="195"/>
      <c r="YR121" s="195"/>
      <c r="ZH121" s="195"/>
      <c r="ZX121" s="195"/>
      <c r="AAN121" s="195"/>
    </row>
    <row r="122" spans="13:716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716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716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716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716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716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716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autoFilter ref="A2:XK2"/>
  <mergeCells count="14">
    <mergeCell ref="NE1:NF1"/>
    <mergeCell ref="NL1:NM1"/>
    <mergeCell ref="MN1:MO1"/>
    <mergeCell ref="MV1:MW1"/>
    <mergeCell ref="MF1:MG1"/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</mergeCells>
  <phoneticPr fontId="11" type="noConversion"/>
  <conditionalFormatting sqref="JU1:JU19 JU86:JU87 JU21:JU58 JU60:JU72 JU74:JU79">
    <cfRule type="cellIs" dxfId="381" priority="407" operator="equal">
      <formula>799</formula>
    </cfRule>
    <cfRule type="uniqueValues" priority="408"/>
  </conditionalFormatting>
  <conditionalFormatting sqref="JU80:JU85">
    <cfRule type="cellIs" dxfId="380" priority="403" operator="equal">
      <formula>799</formula>
    </cfRule>
    <cfRule type="uniqueValues" priority="406"/>
  </conditionalFormatting>
  <conditionalFormatting sqref="JU80:JU85 JY80:JY85">
    <cfRule type="uniqueValues" priority="405"/>
  </conditionalFormatting>
  <conditionalFormatting sqref="JU80:JU85">
    <cfRule type="cellIs" dxfId="379" priority="404" operator="equal">
      <formula>799</formula>
    </cfRule>
  </conditionalFormatting>
  <conditionalFormatting sqref="JU96:JU99">
    <cfRule type="cellIs" dxfId="378" priority="401" operator="equal">
      <formula>799</formula>
    </cfRule>
    <cfRule type="uniqueValues" priority="402"/>
  </conditionalFormatting>
  <conditionalFormatting sqref="JU100">
    <cfRule type="cellIs" dxfId="377" priority="399" operator="equal">
      <formula>799</formula>
    </cfRule>
    <cfRule type="uniqueValues" priority="400"/>
  </conditionalFormatting>
  <conditionalFormatting sqref="JU101">
    <cfRule type="cellIs" dxfId="376" priority="397" operator="equal">
      <formula>799</formula>
    </cfRule>
    <cfRule type="uniqueValues" priority="398"/>
  </conditionalFormatting>
  <conditionalFormatting sqref="JU102">
    <cfRule type="cellIs" dxfId="375" priority="395" operator="equal">
      <formula>799</formula>
    </cfRule>
    <cfRule type="uniqueValues" priority="396"/>
  </conditionalFormatting>
  <conditionalFormatting sqref="JU103">
    <cfRule type="cellIs" dxfId="374" priority="393" operator="equal">
      <formula>799</formula>
    </cfRule>
    <cfRule type="uniqueValues" priority="394"/>
  </conditionalFormatting>
  <conditionalFormatting sqref="JU104">
    <cfRule type="cellIs" dxfId="373" priority="391" operator="equal">
      <formula>799</formula>
    </cfRule>
    <cfRule type="uniqueValues" priority="392"/>
  </conditionalFormatting>
  <conditionalFormatting sqref="KC4">
    <cfRule type="cellIs" dxfId="372" priority="389" operator="equal">
      <formula>799</formula>
    </cfRule>
    <cfRule type="uniqueValues" priority="390"/>
  </conditionalFormatting>
  <conditionalFormatting sqref="KC9">
    <cfRule type="cellIs" dxfId="371" priority="387" operator="equal">
      <formula>799</formula>
    </cfRule>
    <cfRule type="uniqueValues" priority="388"/>
  </conditionalFormatting>
  <conditionalFormatting sqref="KC11">
    <cfRule type="cellIs" dxfId="370" priority="385" operator="equal">
      <formula>799</formula>
    </cfRule>
    <cfRule type="uniqueValues" priority="386"/>
  </conditionalFormatting>
  <conditionalFormatting sqref="KC12">
    <cfRule type="cellIs" dxfId="369" priority="383" operator="equal">
      <formula>799</formula>
    </cfRule>
    <cfRule type="uniqueValues" priority="384"/>
  </conditionalFormatting>
  <conditionalFormatting sqref="KC14">
    <cfRule type="cellIs" dxfId="368" priority="381" operator="equal">
      <formula>799</formula>
    </cfRule>
    <cfRule type="uniqueValues" priority="382"/>
  </conditionalFormatting>
  <conditionalFormatting sqref="KC17">
    <cfRule type="cellIs" dxfId="367" priority="379" operator="equal">
      <formula>799</formula>
    </cfRule>
    <cfRule type="uniqueValues" priority="380"/>
  </conditionalFormatting>
  <conditionalFormatting sqref="KC22">
    <cfRule type="cellIs" dxfId="366" priority="377" operator="equal">
      <formula>799</formula>
    </cfRule>
    <cfRule type="uniqueValues" priority="378"/>
  </conditionalFormatting>
  <conditionalFormatting sqref="KC31">
    <cfRule type="cellIs" dxfId="365" priority="375" operator="equal">
      <formula>799</formula>
    </cfRule>
    <cfRule type="uniqueValues" priority="376"/>
  </conditionalFormatting>
  <conditionalFormatting sqref="KC42">
    <cfRule type="cellIs" dxfId="364" priority="373" operator="equal">
      <formula>799</formula>
    </cfRule>
    <cfRule type="uniqueValues" priority="374"/>
  </conditionalFormatting>
  <conditionalFormatting sqref="KC43">
    <cfRule type="cellIs" dxfId="363" priority="371" operator="equal">
      <formula>799</formula>
    </cfRule>
    <cfRule type="uniqueValues" priority="372"/>
  </conditionalFormatting>
  <conditionalFormatting sqref="KK4">
    <cfRule type="cellIs" dxfId="362" priority="369" operator="equal">
      <formula>799</formula>
    </cfRule>
    <cfRule type="uniqueValues" priority="370"/>
  </conditionalFormatting>
  <conditionalFormatting sqref="KK9">
    <cfRule type="cellIs" dxfId="361" priority="367" operator="equal">
      <formula>799</formula>
    </cfRule>
    <cfRule type="uniqueValues" priority="368"/>
  </conditionalFormatting>
  <conditionalFormatting sqref="KK11">
    <cfRule type="cellIs" dxfId="360" priority="365" operator="equal">
      <formula>799</formula>
    </cfRule>
    <cfRule type="uniqueValues" priority="366"/>
  </conditionalFormatting>
  <conditionalFormatting sqref="KK12">
    <cfRule type="cellIs" dxfId="359" priority="363" operator="equal">
      <formula>799</formula>
    </cfRule>
    <cfRule type="uniqueValues" priority="364"/>
  </conditionalFormatting>
  <conditionalFormatting sqref="KK14">
    <cfRule type="cellIs" dxfId="358" priority="361" operator="equal">
      <formula>799</formula>
    </cfRule>
    <cfRule type="uniqueValues" priority="362"/>
  </conditionalFormatting>
  <conditionalFormatting sqref="KK17">
    <cfRule type="cellIs" dxfId="357" priority="359" operator="equal">
      <formula>799</formula>
    </cfRule>
    <cfRule type="uniqueValues" priority="360"/>
  </conditionalFormatting>
  <conditionalFormatting sqref="KK22">
    <cfRule type="cellIs" dxfId="356" priority="357" operator="equal">
      <formula>799</formula>
    </cfRule>
    <cfRule type="uniqueValues" priority="358"/>
  </conditionalFormatting>
  <conditionalFormatting sqref="KK31">
    <cfRule type="cellIs" dxfId="355" priority="355" operator="equal">
      <formula>799</formula>
    </cfRule>
    <cfRule type="uniqueValues" priority="356"/>
  </conditionalFormatting>
  <conditionalFormatting sqref="KK42">
    <cfRule type="cellIs" dxfId="354" priority="353" operator="equal">
      <formula>799</formula>
    </cfRule>
    <cfRule type="uniqueValues" priority="354"/>
  </conditionalFormatting>
  <conditionalFormatting sqref="KK43">
    <cfRule type="cellIs" dxfId="353" priority="351" operator="equal">
      <formula>799</formula>
    </cfRule>
    <cfRule type="uniqueValues" priority="352"/>
  </conditionalFormatting>
  <conditionalFormatting sqref="LQ4">
    <cfRule type="cellIs" dxfId="352" priority="349" operator="equal">
      <formula>799</formula>
    </cfRule>
    <cfRule type="uniqueValues" priority="350"/>
  </conditionalFormatting>
  <conditionalFormatting sqref="LI4">
    <cfRule type="cellIs" dxfId="351" priority="347" operator="equal">
      <formula>799</formula>
    </cfRule>
    <cfRule type="uniqueValues" priority="348"/>
  </conditionalFormatting>
  <conditionalFormatting sqref="LI9">
    <cfRule type="cellIs" dxfId="350" priority="345" operator="equal">
      <formula>799</formula>
    </cfRule>
    <cfRule type="uniqueValues" priority="346"/>
  </conditionalFormatting>
  <conditionalFormatting sqref="LI11">
    <cfRule type="cellIs" dxfId="349" priority="343" operator="equal">
      <formula>799</formula>
    </cfRule>
    <cfRule type="uniqueValues" priority="344"/>
  </conditionalFormatting>
  <conditionalFormatting sqref="LI12">
    <cfRule type="cellIs" dxfId="348" priority="341" operator="equal">
      <formula>799</formula>
    </cfRule>
    <cfRule type="uniqueValues" priority="342"/>
  </conditionalFormatting>
  <conditionalFormatting sqref="LI14">
    <cfRule type="cellIs" dxfId="347" priority="339" operator="equal">
      <formula>799</formula>
    </cfRule>
    <cfRule type="uniqueValues" priority="340"/>
  </conditionalFormatting>
  <conditionalFormatting sqref="LI17">
    <cfRule type="cellIs" dxfId="346" priority="337" operator="equal">
      <formula>799</formula>
    </cfRule>
    <cfRule type="uniqueValues" priority="338"/>
  </conditionalFormatting>
  <conditionalFormatting sqref="LI22">
    <cfRule type="cellIs" dxfId="345" priority="335" operator="equal">
      <formula>799</formula>
    </cfRule>
    <cfRule type="uniqueValues" priority="336"/>
  </conditionalFormatting>
  <conditionalFormatting sqref="LI42">
    <cfRule type="cellIs" dxfId="344" priority="333" operator="equal">
      <formula>799</formula>
    </cfRule>
    <cfRule type="uniqueValues" priority="334"/>
  </conditionalFormatting>
  <conditionalFormatting sqref="LI31">
    <cfRule type="cellIs" dxfId="343" priority="331" operator="equal">
      <formula>799</formula>
    </cfRule>
    <cfRule type="uniqueValues" priority="332"/>
  </conditionalFormatting>
  <conditionalFormatting sqref="LY4">
    <cfRule type="cellIs" dxfId="342" priority="329" operator="equal">
      <formula>799</formula>
    </cfRule>
    <cfRule type="uniqueValues" priority="330"/>
  </conditionalFormatting>
  <conditionalFormatting sqref="MG4">
    <cfRule type="cellIs" dxfId="341" priority="327" operator="equal">
      <formula>799</formula>
    </cfRule>
    <cfRule type="uniqueValues" priority="328"/>
  </conditionalFormatting>
  <conditionalFormatting sqref="MG9">
    <cfRule type="cellIs" dxfId="340" priority="325" operator="equal">
      <formula>799</formula>
    </cfRule>
    <cfRule type="uniqueValues" priority="326"/>
  </conditionalFormatting>
  <conditionalFormatting sqref="MG11">
    <cfRule type="cellIs" dxfId="339" priority="323" operator="equal">
      <formula>799</formula>
    </cfRule>
    <cfRule type="uniqueValues" priority="324"/>
  </conditionalFormatting>
  <conditionalFormatting sqref="MG12">
    <cfRule type="cellIs" dxfId="338" priority="321" operator="equal">
      <formula>799</formula>
    </cfRule>
    <cfRule type="uniqueValues" priority="322"/>
  </conditionalFormatting>
  <conditionalFormatting sqref="MG17">
    <cfRule type="cellIs" dxfId="337" priority="319" operator="equal">
      <formula>799</formula>
    </cfRule>
    <cfRule type="uniqueValues" priority="320"/>
  </conditionalFormatting>
  <conditionalFormatting sqref="MG31">
    <cfRule type="cellIs" dxfId="336" priority="317" operator="equal">
      <formula>799</formula>
    </cfRule>
    <cfRule type="uniqueValues" priority="318"/>
  </conditionalFormatting>
  <conditionalFormatting sqref="MG42">
    <cfRule type="cellIs" dxfId="335" priority="315" operator="equal">
      <formula>799</formula>
    </cfRule>
    <cfRule type="uniqueValues" priority="316"/>
  </conditionalFormatting>
  <conditionalFormatting sqref="MO4">
    <cfRule type="cellIs" dxfId="334" priority="313" operator="equal">
      <formula>799</formula>
    </cfRule>
    <cfRule type="uniqueValues" priority="314"/>
  </conditionalFormatting>
  <conditionalFormatting sqref="MO9">
    <cfRule type="cellIs" dxfId="333" priority="311" operator="equal">
      <formula>799</formula>
    </cfRule>
    <cfRule type="uniqueValues" priority="312"/>
  </conditionalFormatting>
  <conditionalFormatting sqref="MO12">
    <cfRule type="cellIs" dxfId="332" priority="309" operator="equal">
      <formula>799</formula>
    </cfRule>
    <cfRule type="uniqueValues" priority="310"/>
  </conditionalFormatting>
  <conditionalFormatting sqref="MO17">
    <cfRule type="cellIs" dxfId="331" priority="307" operator="equal">
      <formula>799</formula>
    </cfRule>
    <cfRule type="uniqueValues" priority="308"/>
  </conditionalFormatting>
  <conditionalFormatting sqref="MO31">
    <cfRule type="cellIs" dxfId="330" priority="305" operator="equal">
      <formula>799</formula>
    </cfRule>
    <cfRule type="uniqueValues" priority="306"/>
  </conditionalFormatting>
  <conditionalFormatting sqref="MO42">
    <cfRule type="cellIs" dxfId="329" priority="303" operator="equal">
      <formula>799</formula>
    </cfRule>
    <cfRule type="uniqueValues" priority="304"/>
  </conditionalFormatting>
  <conditionalFormatting sqref="MW4">
    <cfRule type="cellIs" dxfId="328" priority="301" operator="equal">
      <formula>799</formula>
    </cfRule>
    <cfRule type="uniqueValues" priority="302"/>
  </conditionalFormatting>
  <conditionalFormatting sqref="MW9">
    <cfRule type="cellIs" dxfId="327" priority="299" operator="equal">
      <formula>799</formula>
    </cfRule>
    <cfRule type="uniqueValues" priority="300"/>
  </conditionalFormatting>
  <conditionalFormatting sqref="MW12">
    <cfRule type="cellIs" dxfId="326" priority="297" operator="equal">
      <formula>799</formula>
    </cfRule>
    <cfRule type="uniqueValues" priority="298"/>
  </conditionalFormatting>
  <conditionalFormatting sqref="NE4">
    <cfRule type="cellIs" dxfId="325" priority="295" operator="equal">
      <formula>799</formula>
    </cfRule>
    <cfRule type="uniqueValues" priority="296"/>
  </conditionalFormatting>
  <conditionalFormatting sqref="NE9">
    <cfRule type="cellIs" dxfId="324" priority="293" operator="equal">
      <formula>799</formula>
    </cfRule>
    <cfRule type="uniqueValues" priority="294"/>
  </conditionalFormatting>
  <conditionalFormatting sqref="NE12">
    <cfRule type="cellIs" dxfId="323" priority="291" operator="equal">
      <formula>799</formula>
    </cfRule>
    <cfRule type="uniqueValues" priority="292"/>
  </conditionalFormatting>
  <conditionalFormatting sqref="NM4">
    <cfRule type="cellIs" dxfId="322" priority="289" operator="equal">
      <formula>799</formula>
    </cfRule>
    <cfRule type="uniqueValues" priority="290"/>
  </conditionalFormatting>
  <conditionalFormatting sqref="NM9">
    <cfRule type="cellIs" dxfId="321" priority="287" operator="equal">
      <formula>799</formula>
    </cfRule>
    <cfRule type="uniqueValues" priority="288"/>
  </conditionalFormatting>
  <conditionalFormatting sqref="NM12">
    <cfRule type="cellIs" dxfId="320" priority="285" operator="equal">
      <formula>799</formula>
    </cfRule>
    <cfRule type="uniqueValues" priority="286"/>
  </conditionalFormatting>
  <conditionalFormatting sqref="OP4">
    <cfRule type="cellIs" dxfId="319" priority="283" operator="equal">
      <formula>799</formula>
    </cfRule>
    <cfRule type="uniqueValues" priority="284"/>
  </conditionalFormatting>
  <conditionalFormatting sqref="OP9">
    <cfRule type="cellIs" dxfId="318" priority="281" operator="equal">
      <formula>799</formula>
    </cfRule>
    <cfRule type="uniqueValues" priority="282"/>
  </conditionalFormatting>
  <conditionalFormatting sqref="OP12">
    <cfRule type="cellIs" dxfId="317" priority="279" operator="equal">
      <formula>799</formula>
    </cfRule>
    <cfRule type="uniqueValues" priority="280"/>
  </conditionalFormatting>
  <conditionalFormatting sqref="OX4">
    <cfRule type="cellIs" dxfId="316" priority="277" operator="equal">
      <formula>799</formula>
    </cfRule>
    <cfRule type="uniqueValues" priority="278"/>
  </conditionalFormatting>
  <conditionalFormatting sqref="OX9">
    <cfRule type="cellIs" dxfId="315" priority="275" operator="equal">
      <formula>799</formula>
    </cfRule>
    <cfRule type="uniqueValues" priority="276"/>
  </conditionalFormatting>
  <conditionalFormatting sqref="OX12">
    <cfRule type="cellIs" dxfId="314" priority="273" operator="equal">
      <formula>799</formula>
    </cfRule>
    <cfRule type="uniqueValues" priority="274"/>
  </conditionalFormatting>
  <conditionalFormatting sqref="PF4">
    <cfRule type="cellIs" dxfId="313" priority="271" operator="equal">
      <formula>799</formula>
    </cfRule>
    <cfRule type="uniqueValues" priority="272"/>
  </conditionalFormatting>
  <conditionalFormatting sqref="PF9">
    <cfRule type="cellIs" dxfId="312" priority="269" operator="equal">
      <formula>799</formula>
    </cfRule>
    <cfRule type="uniqueValues" priority="270"/>
  </conditionalFormatting>
  <conditionalFormatting sqref="PF12">
    <cfRule type="cellIs" dxfId="311" priority="267" operator="equal">
      <formula>799</formula>
    </cfRule>
    <cfRule type="uniqueValues" priority="268"/>
  </conditionalFormatting>
  <conditionalFormatting sqref="PN4">
    <cfRule type="cellIs" dxfId="310" priority="265" operator="equal">
      <formula>799</formula>
    </cfRule>
    <cfRule type="uniqueValues" priority="266"/>
  </conditionalFormatting>
  <conditionalFormatting sqref="PN9">
    <cfRule type="cellIs" dxfId="309" priority="263" operator="equal">
      <formula>799</formula>
    </cfRule>
    <cfRule type="uniqueValues" priority="264"/>
  </conditionalFormatting>
  <conditionalFormatting sqref="PN12">
    <cfRule type="cellIs" dxfId="308" priority="261" operator="equal">
      <formula>799</formula>
    </cfRule>
    <cfRule type="uniqueValues" priority="262"/>
  </conditionalFormatting>
  <conditionalFormatting sqref="PV4">
    <cfRule type="cellIs" dxfId="307" priority="259" operator="equal">
      <formula>799</formula>
    </cfRule>
    <cfRule type="uniqueValues" priority="260"/>
  </conditionalFormatting>
  <conditionalFormatting sqref="PV9">
    <cfRule type="cellIs" dxfId="306" priority="257" operator="equal">
      <formula>799</formula>
    </cfRule>
    <cfRule type="uniqueValues" priority="258"/>
  </conditionalFormatting>
  <conditionalFormatting sqref="PV12">
    <cfRule type="cellIs" dxfId="305" priority="255" operator="equal">
      <formula>799</formula>
    </cfRule>
    <cfRule type="uniqueValues" priority="256"/>
  </conditionalFormatting>
  <conditionalFormatting sqref="QD4">
    <cfRule type="cellIs" dxfId="304" priority="247" operator="equal">
      <formula>799</formula>
    </cfRule>
    <cfRule type="uniqueValues" priority="248"/>
  </conditionalFormatting>
  <conditionalFormatting sqref="QD9">
    <cfRule type="cellIs" dxfId="303" priority="245" operator="equal">
      <formula>799</formula>
    </cfRule>
    <cfRule type="uniqueValues" priority="246"/>
  </conditionalFormatting>
  <conditionalFormatting sqref="QD12">
    <cfRule type="cellIs" dxfId="302" priority="243" operator="equal">
      <formula>799</formula>
    </cfRule>
    <cfRule type="uniqueValues" priority="244"/>
  </conditionalFormatting>
  <conditionalFormatting sqref="QL4">
    <cfRule type="cellIs" dxfId="301" priority="241" operator="equal">
      <formula>799</formula>
    </cfRule>
    <cfRule type="uniqueValues" priority="242"/>
  </conditionalFormatting>
  <conditionalFormatting sqref="QL9">
    <cfRule type="cellIs" dxfId="300" priority="239" operator="equal">
      <formula>799</formula>
    </cfRule>
    <cfRule type="uniqueValues" priority="240"/>
  </conditionalFormatting>
  <conditionalFormatting sqref="QL12">
    <cfRule type="cellIs" dxfId="299" priority="237" operator="equal">
      <formula>799</formula>
    </cfRule>
    <cfRule type="uniqueValues" priority="238"/>
  </conditionalFormatting>
  <conditionalFormatting sqref="QT4">
    <cfRule type="cellIs" dxfId="298" priority="235" operator="equal">
      <formula>799</formula>
    </cfRule>
    <cfRule type="uniqueValues" priority="236"/>
  </conditionalFormatting>
  <conditionalFormatting sqref="QT9">
    <cfRule type="cellIs" dxfId="297" priority="233" operator="equal">
      <formula>799</formula>
    </cfRule>
    <cfRule type="uniqueValues" priority="234"/>
  </conditionalFormatting>
  <conditionalFormatting sqref="QT12">
    <cfRule type="cellIs" dxfId="296" priority="231" operator="equal">
      <formula>799</formula>
    </cfRule>
    <cfRule type="uniqueValues" priority="232"/>
  </conditionalFormatting>
  <conditionalFormatting sqref="RB4">
    <cfRule type="cellIs" dxfId="295" priority="223" operator="equal">
      <formula>799</formula>
    </cfRule>
    <cfRule type="uniqueValues" priority="224"/>
  </conditionalFormatting>
  <conditionalFormatting sqref="RB9">
    <cfRule type="cellIs" dxfId="294" priority="221" operator="equal">
      <formula>799</formula>
    </cfRule>
    <cfRule type="uniqueValues" priority="222"/>
  </conditionalFormatting>
  <conditionalFormatting sqref="RB12">
    <cfRule type="cellIs" dxfId="293" priority="219" operator="equal">
      <formula>799</formula>
    </cfRule>
    <cfRule type="uniqueValues" priority="220"/>
  </conditionalFormatting>
  <conditionalFormatting sqref="RJ4">
    <cfRule type="cellIs" dxfId="292" priority="211" operator="equal">
      <formula>799</formula>
    </cfRule>
    <cfRule type="uniqueValues" priority="212"/>
  </conditionalFormatting>
  <conditionalFormatting sqref="RJ9">
    <cfRule type="cellIs" dxfId="291" priority="209" operator="equal">
      <formula>799</formula>
    </cfRule>
    <cfRule type="uniqueValues" priority="210"/>
  </conditionalFormatting>
  <conditionalFormatting sqref="RJ12">
    <cfRule type="cellIs" dxfId="290" priority="207" operator="equal">
      <formula>799</formula>
    </cfRule>
    <cfRule type="uniqueValues" priority="208"/>
  </conditionalFormatting>
  <conditionalFormatting sqref="RR4">
    <cfRule type="cellIs" dxfId="289" priority="199" operator="equal">
      <formula>799</formula>
    </cfRule>
    <cfRule type="uniqueValues" priority="200"/>
  </conditionalFormatting>
  <conditionalFormatting sqref="RR9">
    <cfRule type="cellIs" dxfId="288" priority="197" operator="equal">
      <formula>799</formula>
    </cfRule>
    <cfRule type="uniqueValues" priority="198"/>
  </conditionalFormatting>
  <conditionalFormatting sqref="RR12">
    <cfRule type="cellIs" dxfId="287" priority="195" operator="equal">
      <formula>799</formula>
    </cfRule>
    <cfRule type="uniqueValues" priority="196"/>
  </conditionalFormatting>
  <conditionalFormatting sqref="RZ4">
    <cfRule type="cellIs" dxfId="286" priority="187" operator="equal">
      <formula>799</formula>
    </cfRule>
    <cfRule type="uniqueValues" priority="188"/>
  </conditionalFormatting>
  <conditionalFormatting sqref="RZ9">
    <cfRule type="cellIs" dxfId="285" priority="185" operator="equal">
      <formula>799</formula>
    </cfRule>
    <cfRule type="uniqueValues" priority="186"/>
  </conditionalFormatting>
  <conditionalFormatting sqref="RZ12">
    <cfRule type="cellIs" dxfId="284" priority="183" operator="equal">
      <formula>799</formula>
    </cfRule>
    <cfRule type="uniqueValues" priority="184"/>
  </conditionalFormatting>
  <conditionalFormatting sqref="SH4">
    <cfRule type="cellIs" dxfId="283" priority="169" operator="equal">
      <formula>799</formula>
    </cfRule>
    <cfRule type="uniqueValues" priority="170"/>
  </conditionalFormatting>
  <conditionalFormatting sqref="SH9">
    <cfRule type="cellIs" dxfId="282" priority="167" operator="equal">
      <formula>799</formula>
    </cfRule>
    <cfRule type="uniqueValues" priority="168"/>
  </conditionalFormatting>
  <conditionalFormatting sqref="SH12">
    <cfRule type="cellIs" dxfId="281" priority="165" operator="equal">
      <formula>799</formula>
    </cfRule>
    <cfRule type="uniqueValues" priority="166"/>
  </conditionalFormatting>
  <conditionalFormatting sqref="SP4">
    <cfRule type="cellIs" dxfId="280" priority="151" operator="equal">
      <formula>799</formula>
    </cfRule>
    <cfRule type="uniqueValues" priority="152"/>
  </conditionalFormatting>
  <conditionalFormatting sqref="SP9">
    <cfRule type="cellIs" dxfId="279" priority="149" operator="equal">
      <formula>799</formula>
    </cfRule>
    <cfRule type="uniqueValues" priority="150"/>
  </conditionalFormatting>
  <conditionalFormatting sqref="SP12">
    <cfRule type="cellIs" dxfId="278" priority="147" operator="equal">
      <formula>799</formula>
    </cfRule>
    <cfRule type="uniqueValues" priority="148"/>
  </conditionalFormatting>
  <conditionalFormatting sqref="SX4">
    <cfRule type="cellIs" dxfId="277" priority="139" operator="equal">
      <formula>799</formula>
    </cfRule>
    <cfRule type="uniqueValues" priority="140"/>
  </conditionalFormatting>
  <conditionalFormatting sqref="SX9">
    <cfRule type="cellIs" dxfId="276" priority="137" operator="equal">
      <formula>799</formula>
    </cfRule>
    <cfRule type="uniqueValues" priority="138"/>
  </conditionalFormatting>
  <conditionalFormatting sqref="TF4">
    <cfRule type="cellIs" dxfId="275" priority="129" operator="equal">
      <formula>799</formula>
    </cfRule>
    <cfRule type="uniqueValues" priority="130"/>
  </conditionalFormatting>
  <conditionalFormatting sqref="TF9">
    <cfRule type="cellIs" dxfId="274" priority="127" operator="equal">
      <formula>799</formula>
    </cfRule>
    <cfRule type="uniqueValues" priority="128"/>
  </conditionalFormatting>
  <conditionalFormatting sqref="TN9">
    <cfRule type="cellIs" dxfId="273" priority="119" operator="equal">
      <formula>799</formula>
    </cfRule>
    <cfRule type="uniqueValues" priority="120"/>
  </conditionalFormatting>
  <conditionalFormatting sqref="TN4">
    <cfRule type="cellIs" dxfId="272" priority="121" operator="equal">
      <formula>799</formula>
    </cfRule>
    <cfRule type="uniqueValues" priority="122"/>
  </conditionalFormatting>
  <conditionalFormatting sqref="JU107 JU110 JU113 JU116 JU119">
    <cfRule type="cellIs" dxfId="271" priority="117" operator="equal">
      <formula>799</formula>
    </cfRule>
    <cfRule type="uniqueValues" priority="118"/>
  </conditionalFormatting>
  <conditionalFormatting sqref="TV4">
    <cfRule type="cellIs" dxfId="270" priority="111" operator="equal">
      <formula>799</formula>
    </cfRule>
    <cfRule type="uniqueValues" priority="112"/>
  </conditionalFormatting>
  <conditionalFormatting sqref="TV9">
    <cfRule type="cellIs" dxfId="269" priority="109" operator="equal">
      <formula>799</formula>
    </cfRule>
    <cfRule type="uniqueValues" priority="110"/>
  </conditionalFormatting>
  <conditionalFormatting sqref="UD4">
    <cfRule type="cellIs" dxfId="268" priority="103" operator="equal">
      <formula>799</formula>
    </cfRule>
    <cfRule type="uniqueValues" priority="104"/>
  </conditionalFormatting>
  <conditionalFormatting sqref="UD9">
    <cfRule type="cellIs" dxfId="267" priority="101" operator="equal">
      <formula>799</formula>
    </cfRule>
    <cfRule type="uniqueValues" priority="102"/>
  </conditionalFormatting>
  <conditionalFormatting sqref="UL4">
    <cfRule type="cellIs" dxfId="266" priority="95" operator="equal">
      <formula>799</formula>
    </cfRule>
    <cfRule type="uniqueValues" priority="96"/>
  </conditionalFormatting>
  <conditionalFormatting sqref="UL9">
    <cfRule type="cellIs" dxfId="265" priority="93" operator="equal">
      <formula>799</formula>
    </cfRule>
    <cfRule type="uniqueValues" priority="94"/>
  </conditionalFormatting>
  <conditionalFormatting sqref="UT4">
    <cfRule type="cellIs" dxfId="264" priority="79" operator="equal">
      <formula>799</formula>
    </cfRule>
    <cfRule type="uniqueValues" priority="80"/>
  </conditionalFormatting>
  <conditionalFormatting sqref="VB4">
    <cfRule type="cellIs" dxfId="263" priority="71" operator="equal">
      <formula>799</formula>
    </cfRule>
    <cfRule type="uniqueValues" priority="72"/>
  </conditionalFormatting>
  <conditionalFormatting sqref="VR4">
    <cfRule type="cellIs" dxfId="262" priority="67" operator="equal">
      <formula>799</formula>
    </cfRule>
    <cfRule type="uniqueValues" priority="68"/>
  </conditionalFormatting>
  <conditionalFormatting sqref="VJ4">
    <cfRule type="cellIs" dxfId="261" priority="63" operator="equal">
      <formula>799</formula>
    </cfRule>
    <cfRule type="uniqueValues" priority="64"/>
  </conditionalFormatting>
  <conditionalFormatting sqref="VZ4">
    <cfRule type="cellIs" dxfId="260" priority="59" operator="equal">
      <formula>799</formula>
    </cfRule>
    <cfRule type="uniqueValues" priority="60"/>
  </conditionalFormatting>
  <conditionalFormatting sqref="WH4">
    <cfRule type="cellIs" dxfId="259" priority="55" operator="equal">
      <formula>799</formula>
    </cfRule>
    <cfRule type="uniqueValues" priority="56"/>
  </conditionalFormatting>
  <conditionalFormatting sqref="WP4">
    <cfRule type="cellIs" dxfId="258" priority="41" operator="equal">
      <formula>799</formula>
    </cfRule>
    <cfRule type="uniqueValues" priority="42"/>
  </conditionalFormatting>
  <conditionalFormatting sqref="WX4">
    <cfRule type="cellIs" dxfId="257" priority="33" operator="equal">
      <formula>799</formula>
    </cfRule>
    <cfRule type="uniqueValues" priority="34"/>
  </conditionalFormatting>
  <conditionalFormatting sqref="XF4">
    <cfRule type="cellIs" dxfId="256" priority="29" operator="equal">
      <formula>799</formula>
    </cfRule>
    <cfRule type="uniqueValues" priority="30"/>
  </conditionalFormatting>
  <conditionalFormatting sqref="XN4">
    <cfRule type="cellIs" dxfId="255" priority="27" operator="equal">
      <formula>799</formula>
    </cfRule>
    <cfRule type="uniqueValues" priority="28"/>
  </conditionalFormatting>
  <conditionalFormatting sqref="YD4">
    <cfRule type="cellIs" dxfId="254" priority="23" operator="equal">
      <formula>799</formula>
    </cfRule>
    <cfRule type="uniqueValues" priority="24"/>
  </conditionalFormatting>
  <conditionalFormatting sqref="XV4">
    <cfRule type="cellIs" dxfId="253" priority="21" operator="equal">
      <formula>799</formula>
    </cfRule>
    <cfRule type="uniqueValues" priority="22"/>
  </conditionalFormatting>
  <conditionalFormatting sqref="YT4">
    <cfRule type="cellIs" dxfId="252" priority="15" operator="equal">
      <formula>799</formula>
    </cfRule>
    <cfRule type="uniqueValues" priority="16"/>
  </conditionalFormatting>
  <conditionalFormatting sqref="YL4">
    <cfRule type="cellIs" dxfId="251" priority="13" operator="equal">
      <formula>799</formula>
    </cfRule>
    <cfRule type="uniqueValues" priority="14"/>
  </conditionalFormatting>
  <conditionalFormatting sqref="ZJ4">
    <cfRule type="cellIs" dxfId="250" priority="11" operator="equal">
      <formula>799</formula>
    </cfRule>
    <cfRule type="uniqueValues" priority="12"/>
  </conditionalFormatting>
  <conditionalFormatting sqref="ZB4">
    <cfRule type="cellIs" dxfId="249" priority="9" operator="equal">
      <formula>799</formula>
    </cfRule>
    <cfRule type="uniqueValues" priority="10"/>
  </conditionalFormatting>
  <conditionalFormatting sqref="ZZ4">
    <cfRule type="cellIs" dxfId="5" priority="7" operator="equal">
      <formula>799</formula>
    </cfRule>
    <cfRule type="uniqueValues" priority="8"/>
  </conditionalFormatting>
  <conditionalFormatting sqref="ZR4">
    <cfRule type="cellIs" dxfId="4" priority="5" operator="equal">
      <formula>799</formula>
    </cfRule>
    <cfRule type="uniqueValues" priority="6"/>
  </conditionalFormatting>
  <conditionalFormatting sqref="AAP4">
    <cfRule type="cellIs" dxfId="3" priority="3" operator="equal">
      <formula>799</formula>
    </cfRule>
    <cfRule type="uniqueValues" priority="4"/>
  </conditionalFormatting>
  <conditionalFormatting sqref="AAH4">
    <cfRule type="cellIs" dxfId="1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51" activePane="bottomLeft" state="frozen"/>
      <selection activeCell="CW21" sqref="CW21"/>
      <selection pane="bottomLeft" activeCell="AAF74" sqref="AAF74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201" t="s">
        <v>206</v>
      </c>
      <c r="ML1" s="201"/>
      <c r="MP1" s="68"/>
      <c r="MS1" s="202" t="s">
        <v>215</v>
      </c>
      <c r="MT1" s="202"/>
      <c r="MX1" s="68"/>
      <c r="NA1" s="201" t="s">
        <v>220</v>
      </c>
      <c r="NB1" s="201"/>
      <c r="NF1" s="68"/>
      <c r="NI1" s="201" t="s">
        <v>230</v>
      </c>
      <c r="NJ1" s="201"/>
      <c r="NN1" s="68"/>
      <c r="NQ1" s="201" t="s">
        <v>237</v>
      </c>
      <c r="NR1" s="201"/>
      <c r="NV1" s="68"/>
      <c r="NY1" s="201" t="s">
        <v>244</v>
      </c>
      <c r="NZ1" s="201"/>
      <c r="OD1" s="68"/>
      <c r="OG1" s="201" t="s">
        <v>260</v>
      </c>
      <c r="OH1" s="201"/>
      <c r="OL1" s="68"/>
      <c r="OO1" s="64" t="s">
        <v>259</v>
      </c>
      <c r="OT1" s="68"/>
      <c r="OW1" s="201" t="s">
        <v>276</v>
      </c>
      <c r="OX1" s="201"/>
      <c r="OY1" s="133"/>
      <c r="OZ1" s="133"/>
      <c r="PA1" s="133"/>
      <c r="PB1" s="134"/>
      <c r="PC1" s="133"/>
      <c r="PD1" s="133"/>
      <c r="PE1" s="201" t="s">
        <v>277</v>
      </c>
      <c r="PF1" s="201"/>
      <c r="PG1" s="133"/>
      <c r="PH1" s="133"/>
      <c r="PI1" s="133"/>
      <c r="PJ1" s="134"/>
      <c r="PK1" s="133"/>
      <c r="PM1" s="201" t="s">
        <v>278</v>
      </c>
      <c r="PN1" s="201"/>
      <c r="PO1" s="133"/>
      <c r="PP1" s="133"/>
      <c r="PQ1" s="133"/>
      <c r="PR1" s="134"/>
      <c r="PS1" s="133"/>
      <c r="PT1" s="133"/>
      <c r="PU1" s="201" t="s">
        <v>271</v>
      </c>
      <c r="PV1" s="201"/>
      <c r="PW1" s="133"/>
      <c r="PX1" s="133"/>
      <c r="PY1" s="133"/>
      <c r="PZ1" s="134"/>
      <c r="QA1" s="133"/>
      <c r="QB1" s="133"/>
      <c r="QC1" s="201" t="s">
        <v>282</v>
      </c>
      <c r="QD1" s="201"/>
      <c r="QE1" s="133"/>
      <c r="QF1" s="133"/>
      <c r="QG1" s="133"/>
      <c r="QH1" s="134"/>
      <c r="QI1" s="133"/>
      <c r="QJ1" s="133"/>
      <c r="QK1" s="201" t="s">
        <v>286</v>
      </c>
      <c r="QL1" s="201"/>
      <c r="QM1" s="133"/>
      <c r="QN1" s="133"/>
      <c r="QO1" s="133"/>
      <c r="QP1" s="134"/>
      <c r="QQ1" s="133"/>
      <c r="QR1" s="133"/>
      <c r="QS1" s="199" t="s">
        <v>288</v>
      </c>
      <c r="QT1" s="199"/>
      <c r="QU1" s="157"/>
      <c r="QV1" s="157"/>
      <c r="QW1" s="157"/>
      <c r="QX1" s="158"/>
      <c r="QY1" s="157"/>
      <c r="QZ1" s="133"/>
      <c r="RA1" s="201" t="s">
        <v>314</v>
      </c>
      <c r="RB1" s="201"/>
      <c r="RC1" s="133"/>
      <c r="RD1" s="133"/>
      <c r="RE1" s="133"/>
      <c r="RF1" s="134"/>
      <c r="RG1" s="133"/>
      <c r="RH1" s="133"/>
      <c r="RI1" s="133"/>
      <c r="RJ1" s="201" t="s">
        <v>316</v>
      </c>
      <c r="RK1" s="201"/>
      <c r="RL1" s="133"/>
      <c r="RM1" s="133"/>
      <c r="RN1" s="133"/>
      <c r="RO1" s="134"/>
      <c r="RP1" s="133"/>
      <c r="RQ1" s="133"/>
      <c r="RR1" s="201" t="s">
        <v>317</v>
      </c>
      <c r="RS1" s="201"/>
      <c r="RT1" s="133"/>
      <c r="RU1" s="133"/>
      <c r="RV1" s="133"/>
      <c r="RW1" s="134"/>
      <c r="RX1" s="133"/>
      <c r="RY1" s="201" t="s">
        <v>308</v>
      </c>
      <c r="RZ1" s="201"/>
      <c r="SA1" s="133"/>
      <c r="SB1" s="133"/>
      <c r="SC1" s="133"/>
      <c r="SD1" s="134"/>
      <c r="SE1" s="133"/>
      <c r="SF1" s="201" t="s">
        <v>313</v>
      </c>
      <c r="SG1" s="201"/>
      <c r="SH1" s="133"/>
      <c r="SI1" s="133"/>
      <c r="SJ1" s="133"/>
      <c r="SK1" s="134"/>
      <c r="SL1" s="133"/>
      <c r="SM1" s="201" t="s">
        <v>318</v>
      </c>
      <c r="SN1" s="201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4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 t="shared" si="195"/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 t="shared" si="195"/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SF1:SG1"/>
    <mergeCell ref="SM1:SN1"/>
    <mergeCell ref="QS1:QT1"/>
    <mergeCell ref="RA1:RB1"/>
    <mergeCell ref="RJ1:RK1"/>
    <mergeCell ref="RR1:RS1"/>
    <mergeCell ref="RY1:RZ1"/>
    <mergeCell ref="QC1:QD1"/>
    <mergeCell ref="QK1:QL1"/>
    <mergeCell ref="PM1:PN1"/>
    <mergeCell ref="PU1:PV1"/>
    <mergeCell ref="PE1:PF1"/>
    <mergeCell ref="OW1:OX1"/>
    <mergeCell ref="OG1:OH1"/>
    <mergeCell ref="NY1:NZ1"/>
    <mergeCell ref="MK1:ML1"/>
    <mergeCell ref="MS1:MT1"/>
    <mergeCell ref="NA1:NB1"/>
    <mergeCell ref="NI1:NJ1"/>
    <mergeCell ref="NQ1:NR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9" t="s">
        <v>209</v>
      </c>
      <c r="BV1" s="199"/>
      <c r="CC1" s="199" t="s">
        <v>215</v>
      </c>
      <c r="CD1" s="199"/>
      <c r="CK1" s="199" t="s">
        <v>220</v>
      </c>
      <c r="CL1" s="199"/>
      <c r="CP1" s="4"/>
      <c r="CS1" s="199" t="s">
        <v>230</v>
      </c>
      <c r="CT1" s="199"/>
      <c r="CX1" s="4"/>
      <c r="DA1" s="199" t="s">
        <v>237</v>
      </c>
      <c r="DB1" s="199"/>
      <c r="DF1" s="4"/>
      <c r="DI1" s="199" t="s">
        <v>244</v>
      </c>
      <c r="DJ1" s="199"/>
      <c r="DN1" s="4"/>
      <c r="DQ1" s="199" t="s">
        <v>255</v>
      </c>
      <c r="DR1" s="199"/>
      <c r="DV1" s="4"/>
      <c r="DY1" s="2" t="s">
        <v>259</v>
      </c>
      <c r="EG1" s="199" t="s">
        <v>276</v>
      </c>
      <c r="EH1" s="199"/>
      <c r="EI1" s="138"/>
      <c r="EJ1" s="138"/>
      <c r="EK1" s="138"/>
      <c r="EL1" s="138"/>
      <c r="EM1" s="138"/>
      <c r="EN1" s="138"/>
      <c r="EO1" s="199" t="s">
        <v>273</v>
      </c>
      <c r="EP1" s="199"/>
      <c r="EQ1" s="138"/>
      <c r="ER1" s="138"/>
      <c r="ES1" s="138"/>
      <c r="ET1" s="138"/>
      <c r="EU1" s="138"/>
      <c r="EV1" s="130"/>
      <c r="EW1" s="199" t="s">
        <v>278</v>
      </c>
      <c r="EX1" s="199"/>
      <c r="EY1" s="157"/>
      <c r="EZ1" s="157"/>
      <c r="FA1" s="157"/>
      <c r="FB1" s="158"/>
      <c r="FC1" s="157"/>
      <c r="FD1" s="157"/>
      <c r="FE1" s="199" t="s">
        <v>271</v>
      </c>
      <c r="FF1" s="199"/>
      <c r="FG1" s="157"/>
      <c r="FH1" s="157"/>
      <c r="FI1" s="157"/>
      <c r="FJ1" s="158"/>
      <c r="FK1" s="157"/>
      <c r="FL1" s="157"/>
      <c r="FM1" s="203" t="s">
        <v>282</v>
      </c>
      <c r="FN1" s="203"/>
      <c r="FO1" s="156"/>
      <c r="FP1" s="156"/>
      <c r="FQ1" s="156"/>
      <c r="FR1" s="162"/>
      <c r="FS1" s="157"/>
      <c r="FT1" s="157"/>
      <c r="FU1" s="199" t="s">
        <v>286</v>
      </c>
      <c r="FV1" s="199"/>
      <c r="FW1" s="157"/>
      <c r="FX1" s="157"/>
      <c r="FY1" s="157"/>
      <c r="GA1" s="157"/>
      <c r="GB1" s="157"/>
      <c r="GC1" s="199" t="s">
        <v>288</v>
      </c>
      <c r="GD1" s="199"/>
      <c r="GE1" s="157"/>
      <c r="GF1" s="157"/>
      <c r="GG1" s="157"/>
      <c r="GH1" s="158"/>
      <c r="GI1" s="157"/>
      <c r="GJ1" s="157"/>
      <c r="GK1" s="199" t="s">
        <v>288</v>
      </c>
      <c r="GL1" s="199"/>
      <c r="GM1" s="157"/>
      <c r="GN1" s="157"/>
      <c r="GO1" s="157"/>
      <c r="GP1" s="158"/>
      <c r="GQ1" s="157"/>
      <c r="GR1" s="157"/>
      <c r="GS1" s="199" t="s">
        <v>314</v>
      </c>
      <c r="GT1" s="199"/>
      <c r="GU1" s="157"/>
      <c r="GV1" s="157"/>
      <c r="GW1" s="157"/>
      <c r="GX1" s="158"/>
      <c r="GY1" s="157"/>
      <c r="GZ1" s="157"/>
      <c r="HA1" s="199" t="s">
        <v>316</v>
      </c>
      <c r="HB1" s="199"/>
      <c r="HC1" s="157"/>
      <c r="HD1" s="157"/>
      <c r="HE1" s="157"/>
      <c r="HF1" s="158"/>
      <c r="HG1" s="157"/>
      <c r="HH1" s="157"/>
      <c r="HI1" s="199" t="s">
        <v>317</v>
      </c>
      <c r="HJ1" s="199"/>
      <c r="HK1" s="157"/>
      <c r="HL1" s="157"/>
      <c r="HM1" s="157"/>
      <c r="HO1" s="157"/>
      <c r="HP1" s="199" t="s">
        <v>308</v>
      </c>
      <c r="HQ1" s="199"/>
      <c r="HR1" s="157"/>
      <c r="HS1" s="157"/>
      <c r="HT1" s="157"/>
      <c r="HU1" s="158"/>
      <c r="HV1" s="157"/>
      <c r="HW1" s="199" t="s">
        <v>313</v>
      </c>
      <c r="HX1" s="199"/>
      <c r="HY1" s="157"/>
      <c r="HZ1" s="157"/>
      <c r="IA1" s="157"/>
      <c r="IB1" s="158"/>
      <c r="IC1" s="157"/>
      <c r="ID1" s="199" t="s">
        <v>318</v>
      </c>
      <c r="IE1" s="199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HW1:HX1"/>
    <mergeCell ref="ID1:IE1"/>
    <mergeCell ref="GK1:GL1"/>
    <mergeCell ref="GS1:GT1"/>
    <mergeCell ref="HA1:HB1"/>
    <mergeCell ref="HI1:HJ1"/>
    <mergeCell ref="HP1:HQ1"/>
    <mergeCell ref="GC1:GD1"/>
    <mergeCell ref="FM1:FN1"/>
    <mergeCell ref="FU1:FV1"/>
    <mergeCell ref="EW1:EX1"/>
    <mergeCell ref="FE1:FF1"/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</mergeCells>
  <phoneticPr fontId="1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9" t="s">
        <v>210</v>
      </c>
      <c r="CD1" s="199"/>
      <c r="CK1" s="199" t="s">
        <v>223</v>
      </c>
      <c r="CL1" s="199"/>
      <c r="CS1" s="199" t="s">
        <v>224</v>
      </c>
      <c r="CT1" s="199"/>
      <c r="DA1" s="199" t="s">
        <v>229</v>
      </c>
      <c r="DB1" s="199"/>
      <c r="DF1" s="4"/>
      <c r="DI1" s="199" t="s">
        <v>238</v>
      </c>
      <c r="DJ1" s="199"/>
      <c r="DN1" s="4"/>
      <c r="DQ1" s="199" t="s">
        <v>245</v>
      </c>
      <c r="DR1" s="199"/>
      <c r="DV1" s="4"/>
      <c r="DY1" s="199" t="s">
        <v>255</v>
      </c>
      <c r="DZ1" s="199"/>
      <c r="EG1" s="2" t="s">
        <v>259</v>
      </c>
      <c r="EO1" s="199" t="s">
        <v>276</v>
      </c>
      <c r="EP1" s="199"/>
      <c r="EQ1" s="147"/>
      <c r="ER1" s="147"/>
      <c r="ES1" s="147"/>
      <c r="ET1" s="147"/>
      <c r="EU1" s="147"/>
      <c r="EV1" s="147"/>
      <c r="EW1" s="204" t="s">
        <v>273</v>
      </c>
      <c r="EX1" s="204"/>
      <c r="EY1" s="147"/>
      <c r="EZ1" s="147"/>
      <c r="FA1" s="147"/>
      <c r="FB1" s="147"/>
      <c r="FC1" s="147"/>
      <c r="FD1" s="139"/>
      <c r="FE1" s="204" t="s">
        <v>278</v>
      </c>
      <c r="FF1" s="204"/>
      <c r="FG1" s="157"/>
      <c r="FH1" s="157"/>
      <c r="FI1" s="157"/>
      <c r="FJ1" s="158"/>
      <c r="FK1" s="157"/>
      <c r="FL1" s="157"/>
      <c r="FM1" s="199" t="s">
        <v>271</v>
      </c>
      <c r="FN1" s="199"/>
      <c r="FO1" s="157"/>
      <c r="FP1" s="157"/>
      <c r="FQ1" s="157"/>
      <c r="FR1" s="158"/>
      <c r="FS1" s="157"/>
      <c r="FT1" s="157"/>
      <c r="FU1" s="199" t="s">
        <v>282</v>
      </c>
      <c r="FV1" s="199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9" t="s">
        <v>288</v>
      </c>
      <c r="GL1" s="199"/>
      <c r="GM1" s="157"/>
      <c r="GN1" s="157"/>
      <c r="GO1" s="157"/>
      <c r="GQ1" s="157"/>
      <c r="GR1" s="157"/>
      <c r="GS1" s="199" t="s">
        <v>314</v>
      </c>
      <c r="GT1" s="199"/>
      <c r="GU1" s="157"/>
      <c r="GV1" s="157"/>
      <c r="GW1" s="157"/>
      <c r="GX1" s="158"/>
      <c r="GY1" s="157"/>
      <c r="GZ1" s="157"/>
      <c r="HA1" s="199" t="s">
        <v>316</v>
      </c>
      <c r="HB1" s="199"/>
      <c r="HC1" s="157"/>
      <c r="HD1" s="157"/>
      <c r="HE1" s="157"/>
      <c r="HF1" s="158"/>
      <c r="HG1" s="157"/>
      <c r="HH1" s="157"/>
      <c r="HI1" s="199" t="s">
        <v>317</v>
      </c>
      <c r="HJ1" s="199"/>
      <c r="HK1" s="157"/>
      <c r="HL1" s="157"/>
      <c r="HM1" s="157"/>
      <c r="HN1" s="158"/>
      <c r="HO1" s="157"/>
      <c r="HP1" s="199" t="s">
        <v>308</v>
      </c>
      <c r="HQ1" s="199"/>
      <c r="HR1" s="157"/>
      <c r="HS1" s="157"/>
      <c r="HT1" s="157"/>
      <c r="HU1" s="157"/>
      <c r="HV1" s="157"/>
      <c r="HW1" s="199" t="s">
        <v>313</v>
      </c>
      <c r="HX1" s="199"/>
      <c r="HY1" s="157"/>
      <c r="HZ1" s="157"/>
      <c r="IA1" s="157"/>
      <c r="IB1" s="158"/>
      <c r="IC1" s="157"/>
      <c r="ID1" s="199" t="s">
        <v>318</v>
      </c>
      <c r="IE1" s="199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ID1:IE1"/>
    <mergeCell ref="GS1:GT1"/>
    <mergeCell ref="HA1:HB1"/>
    <mergeCell ref="HI1:HJ1"/>
    <mergeCell ref="HP1:HQ1"/>
    <mergeCell ref="HW1:HX1"/>
    <mergeCell ref="GK1:GL1"/>
    <mergeCell ref="FU1:FV1"/>
    <mergeCell ref="FE1:FF1"/>
    <mergeCell ref="FM1:FN1"/>
    <mergeCell ref="EW1:EX1"/>
    <mergeCell ref="EO1:EP1"/>
    <mergeCell ref="DY1:DZ1"/>
    <mergeCell ref="DQ1:DR1"/>
    <mergeCell ref="CC1:CD1"/>
    <mergeCell ref="CK1:CL1"/>
    <mergeCell ref="CS1:CT1"/>
    <mergeCell ref="DA1:DB1"/>
    <mergeCell ref="DI1:DJ1"/>
  </mergeCells>
  <phoneticPr fontId="11" type="noConversion"/>
  <conditionalFormatting sqref="LG9">
    <cfRule type="cellIs" dxfId="248" priority="71" operator="equal">
      <formula>799</formula>
    </cfRule>
    <cfRule type="uniqueValues" priority="72"/>
  </conditionalFormatting>
  <conditionalFormatting sqref="KY9">
    <cfRule type="cellIs" dxfId="247" priority="69" operator="equal">
      <formula>799</formula>
    </cfRule>
    <cfRule type="uniqueValues" priority="70"/>
  </conditionalFormatting>
  <conditionalFormatting sqref="KQ9">
    <cfRule type="cellIs" dxfId="246" priority="67" operator="equal">
      <formula>799</formula>
    </cfRule>
    <cfRule type="uniqueValues" priority="68"/>
  </conditionalFormatting>
  <conditionalFormatting sqref="KI9">
    <cfRule type="cellIs" dxfId="245" priority="65" operator="equal">
      <formula>799</formula>
    </cfRule>
    <cfRule type="uniqueValues" priority="66"/>
  </conditionalFormatting>
  <conditionalFormatting sqref="KA9">
    <cfRule type="cellIs" dxfId="244" priority="63" operator="equal">
      <formula>799</formula>
    </cfRule>
    <cfRule type="uniqueValues" priority="64"/>
  </conditionalFormatting>
  <conditionalFormatting sqref="LO9">
    <cfRule type="cellIs" dxfId="243" priority="59" operator="equal">
      <formula>799</formula>
    </cfRule>
    <cfRule type="uniqueValues" priority="60"/>
  </conditionalFormatting>
  <conditionalFormatting sqref="LW9">
    <cfRule type="cellIs" dxfId="242" priority="55" operator="equal">
      <formula>799</formula>
    </cfRule>
    <cfRule type="uniqueValues" priority="56"/>
  </conditionalFormatting>
  <conditionalFormatting sqref="ME9">
    <cfRule type="cellIs" dxfId="241" priority="51" operator="equal">
      <formula>799</formula>
    </cfRule>
    <cfRule type="uniqueValues" priority="52"/>
  </conditionalFormatting>
  <conditionalFormatting sqref="MM9">
    <cfRule type="cellIs" dxfId="240" priority="47" operator="equal">
      <formula>799</formula>
    </cfRule>
    <cfRule type="uniqueValues" priority="48"/>
  </conditionalFormatting>
  <conditionalFormatting sqref="NC9">
    <cfRule type="cellIs" dxfId="239" priority="39" operator="equal">
      <formula>799</formula>
    </cfRule>
    <cfRule type="uniqueValues" priority="40"/>
  </conditionalFormatting>
  <conditionalFormatting sqref="MU9">
    <cfRule type="cellIs" dxfId="238" priority="35" operator="equal">
      <formula>799</formula>
    </cfRule>
    <cfRule type="uniqueValues" priority="36"/>
  </conditionalFormatting>
  <conditionalFormatting sqref="NK9">
    <cfRule type="cellIs" dxfId="237" priority="31" operator="equal">
      <formula>799</formula>
    </cfRule>
    <cfRule type="uniqueValues" priority="32"/>
  </conditionalFormatting>
  <conditionalFormatting sqref="NS9">
    <cfRule type="cellIs" dxfId="236" priority="27" operator="equal">
      <formula>799</formula>
    </cfRule>
    <cfRule type="uniqueValues" priority="28"/>
  </conditionalFormatting>
  <conditionalFormatting sqref="OA9">
    <cfRule type="cellIs" dxfId="235" priority="23" operator="equal">
      <formula>799</formula>
    </cfRule>
    <cfRule type="uniqueValues" priority="24"/>
  </conditionalFormatting>
  <conditionalFormatting sqref="OI9">
    <cfRule type="cellIs" dxfId="234" priority="19" operator="equal">
      <formula>799</formula>
    </cfRule>
    <cfRule type="uniqueValues" priority="20"/>
  </conditionalFormatting>
  <conditionalFormatting sqref="OQ9">
    <cfRule type="cellIs" dxfId="233" priority="15" operator="equal">
      <formula>799</formula>
    </cfRule>
    <cfRule type="uniqueValues" priority="16"/>
  </conditionalFormatting>
  <conditionalFormatting sqref="OY9">
    <cfRule type="cellIs" dxfId="232" priority="11" operator="equal">
      <formula>799</formula>
    </cfRule>
    <cfRule type="uniqueValues" priority="12"/>
  </conditionalFormatting>
  <conditionalFormatting sqref="PG9">
    <cfRule type="cellIs" dxfId="231" priority="7" operator="equal">
      <formula>799</formula>
    </cfRule>
    <cfRule type="uniqueValues" priority="8"/>
  </conditionalFormatting>
  <conditionalFormatting sqref="PO9">
    <cfRule type="cellIs" dxfId="230" priority="3" operator="equal">
      <formula>799</formula>
    </cfRule>
    <cfRule type="uniqueValues" priority="4"/>
  </conditionalFormatting>
  <conditionalFormatting sqref="PW9">
    <cfRule type="cellIs" dxfId="229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203" t="s">
        <v>210</v>
      </c>
      <c r="Q1" s="203"/>
      <c r="X1" s="203" t="s">
        <v>215</v>
      </c>
      <c r="Y1" s="203"/>
      <c r="AF1" s="203" t="s">
        <v>220</v>
      </c>
      <c r="AG1" s="203"/>
      <c r="AN1" s="203" t="s">
        <v>238</v>
      </c>
      <c r="AO1" s="203"/>
      <c r="AS1" s="108"/>
      <c r="AV1" s="203" t="s">
        <v>247</v>
      </c>
      <c r="AW1" s="203"/>
      <c r="BA1" s="108"/>
      <c r="BD1" s="203" t="s">
        <v>255</v>
      </c>
      <c r="BE1" s="203"/>
      <c r="BL1" t="s">
        <v>259</v>
      </c>
      <c r="BT1" s="203" t="s">
        <v>276</v>
      </c>
      <c r="BU1" s="203"/>
      <c r="BV1" s="156"/>
      <c r="BW1" s="156"/>
      <c r="BX1" s="156"/>
      <c r="BY1" s="156"/>
      <c r="BZ1" s="156"/>
      <c r="CA1" s="156"/>
      <c r="CB1" s="203" t="s">
        <v>273</v>
      </c>
      <c r="CC1" s="203"/>
      <c r="CD1" s="156"/>
      <c r="CE1" s="156"/>
      <c r="CF1" s="156"/>
      <c r="CG1" s="156"/>
      <c r="CH1" s="156"/>
      <c r="CI1" s="156"/>
      <c r="CJ1" s="203" t="s">
        <v>278</v>
      </c>
      <c r="CK1" s="203"/>
      <c r="CL1" s="156"/>
      <c r="CM1" s="156"/>
      <c r="CN1" s="156"/>
      <c r="CO1" s="162"/>
      <c r="CP1" s="156"/>
      <c r="CQ1" s="156"/>
      <c r="CR1" s="199" t="s">
        <v>271</v>
      </c>
      <c r="CS1" s="199"/>
      <c r="CT1" s="157"/>
      <c r="CU1" s="157"/>
      <c r="CV1" s="157"/>
      <c r="CW1" s="157"/>
      <c r="CX1" s="157"/>
      <c r="CY1" s="157"/>
      <c r="CZ1" s="199" t="s">
        <v>282</v>
      </c>
      <c r="DA1" s="199"/>
      <c r="DB1" s="157"/>
      <c r="DC1" s="157"/>
      <c r="DD1" s="157"/>
      <c r="DE1" s="158"/>
      <c r="DF1" s="157"/>
      <c r="DG1" s="157"/>
      <c r="DH1" s="199" t="s">
        <v>286</v>
      </c>
      <c r="DI1" s="199"/>
      <c r="DJ1" s="157"/>
      <c r="DK1" s="157"/>
      <c r="DL1" s="157"/>
      <c r="DM1" s="158"/>
      <c r="DN1" s="157"/>
      <c r="DO1" s="157"/>
      <c r="DP1" s="199" t="s">
        <v>288</v>
      </c>
      <c r="DQ1" s="199"/>
      <c r="DR1" s="156"/>
      <c r="DS1" s="156"/>
      <c r="DT1" s="156"/>
      <c r="DV1" s="156"/>
      <c r="DW1" s="156"/>
      <c r="DX1" s="199" t="s">
        <v>288</v>
      </c>
      <c r="DY1" s="199"/>
      <c r="DZ1" s="156"/>
      <c r="EA1" s="156"/>
      <c r="EB1" s="156"/>
      <c r="EC1" s="162"/>
      <c r="ED1" s="156"/>
      <c r="EE1" s="156"/>
      <c r="EF1" s="203" t="s">
        <v>314</v>
      </c>
      <c r="EG1" s="203"/>
      <c r="EH1" s="156"/>
      <c r="EI1" s="156"/>
      <c r="EJ1" s="156"/>
      <c r="EK1" s="162"/>
      <c r="EL1" s="156"/>
      <c r="EM1" s="156"/>
      <c r="EN1" s="203" t="s">
        <v>316</v>
      </c>
      <c r="EO1" s="203"/>
      <c r="EP1" s="156"/>
      <c r="EQ1" s="156"/>
      <c r="ER1" s="156"/>
      <c r="ES1" s="162"/>
      <c r="ET1" s="156"/>
      <c r="EU1" s="156"/>
      <c r="EV1" s="203"/>
      <c r="EW1" s="203"/>
      <c r="EX1" s="203" t="s">
        <v>308</v>
      </c>
      <c r="EY1" s="203"/>
      <c r="EZ1" s="156"/>
      <c r="FA1" s="156"/>
      <c r="FB1" s="156"/>
      <c r="FC1" s="162"/>
      <c r="FD1" s="156"/>
      <c r="FE1" s="203" t="s">
        <v>313</v>
      </c>
      <c r="FF1" s="203"/>
      <c r="FG1" s="156"/>
      <c r="FH1" s="156"/>
      <c r="FI1" s="156"/>
      <c r="FJ1" s="162"/>
      <c r="FK1" s="156"/>
      <c r="FL1" s="203" t="s">
        <v>318</v>
      </c>
      <c r="FM1" s="203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>DZ12/DY12</f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>EP12/EO12</f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4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4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4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4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4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4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4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4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4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4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4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4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4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4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4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4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4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4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4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4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4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4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4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4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4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4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4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4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4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4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4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4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4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4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4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4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4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4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4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4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4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4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4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4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4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4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4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4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4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4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4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4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5">J68/I68</f>
        <v>1</v>
      </c>
      <c r="N68" s="108">
        <f t="shared" ref="N68:N73" si="66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7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68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69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0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1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2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3">BN68/BM68</f>
        <v>1</v>
      </c>
      <c r="BR68" s="108">
        <f t="shared" ref="BR68:BR73" si="74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5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6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7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78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79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0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1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2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3">FV68/FU68</f>
        <v>1</v>
      </c>
      <c r="FZ68" s="162">
        <f t="shared" ref="FZ68:FZ73" si="84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5">GD68/GC68</f>
        <v>1</v>
      </c>
      <c r="GH68" s="162">
        <f t="shared" ref="GH68:GH73" si="86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7">GL68/GK68</f>
        <v>1</v>
      </c>
      <c r="GP68" s="162">
        <f t="shared" ref="GP68:GP73" si="88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3" si="89">GT68/GS68</f>
        <v>1</v>
      </c>
      <c r="GX68" s="162">
        <f t="shared" ref="GX68:GX73" si="90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1">HB68/HA68</f>
        <v>1</v>
      </c>
      <c r="HF68" s="162">
        <f t="shared" ref="HF68:HF73" si="92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3">HJ68/HI68</f>
        <v>1</v>
      </c>
      <c r="HN68" s="162">
        <f t="shared" ref="HN68:HN73" si="94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5">HR68/HQ68</f>
        <v>1</v>
      </c>
      <c r="HV68" s="162">
        <f t="shared" ref="HV68:HV73" si="96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7">HZ68/HY68</f>
        <v>1</v>
      </c>
      <c r="ID68" s="162">
        <f t="shared" ref="ID68:ID73" si="98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99">IH68/IG68</f>
        <v>1</v>
      </c>
      <c r="IL68" s="162">
        <f t="shared" ref="IL68:IL73" si="100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1">IP68/IO68</f>
        <v>1</v>
      </c>
      <c r="IT68" s="162">
        <f t="shared" ref="IT68:IT73" si="102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3">IX68/IW68</f>
        <v>1</v>
      </c>
      <c r="JB68" s="162">
        <f t="shared" ref="JB68:JB73" si="104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5">JF68/JE68</f>
        <v>1</v>
      </c>
      <c r="JJ68" s="162">
        <f t="shared" ref="JJ68:JJ73" si="106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7">JN68/JM68</f>
        <v>1</v>
      </c>
      <c r="JR68" s="162">
        <f t="shared" ref="JR68:JR73" si="108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09">JV68/JU68</f>
        <v>1</v>
      </c>
      <c r="JZ68" s="162">
        <f t="shared" ref="JZ68:JZ73" si="110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1">KD68/KC68</f>
        <v>1</v>
      </c>
      <c r="KH68" s="162">
        <f t="shared" ref="KH68:KH73" si="112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3">KL68/KK68</f>
        <v>1</v>
      </c>
      <c r="KP68" s="162">
        <f t="shared" ref="KP68:KP73" si="114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5">KT68/KS68</f>
        <v>1</v>
      </c>
      <c r="KX68" s="162">
        <f t="shared" ref="KX68:KX73" si="116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7">LB68/LA68</f>
        <v>1</v>
      </c>
      <c r="LF68" s="162">
        <f t="shared" ref="LF68:LF73" si="118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19">LJ68/LI68</f>
        <v>1</v>
      </c>
      <c r="LN68" s="162">
        <f t="shared" ref="LN68:LN73" si="120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1">LR68/LQ68</f>
        <v>1</v>
      </c>
      <c r="LV68" s="162">
        <f t="shared" ref="LV68:LV73" si="122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3">LZ68/LY68</f>
        <v>1</v>
      </c>
      <c r="MD68" s="162">
        <f t="shared" ref="MD68:MD73" si="124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5">MP68/MO68</f>
        <v>1</v>
      </c>
      <c r="MT68" s="162">
        <f t="shared" ref="MT68:MT73" si="126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7">MX68/MW68</f>
        <v>1</v>
      </c>
      <c r="NB68" s="162">
        <f t="shared" ref="NB68:NB73" si="128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4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5"/>
        <v>0.82608695652173914</v>
      </c>
      <c r="N69" s="108">
        <f t="shared" si="66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7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68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69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0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1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2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3"/>
        <v>0.82608695652173914</v>
      </c>
      <c r="BR69" s="108">
        <f t="shared" si="74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5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6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7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78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79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0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1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2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3"/>
        <v>0.82608695652173914</v>
      </c>
      <c r="FZ69" s="162">
        <f t="shared" si="84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5"/>
        <v>0.82608695652173914</v>
      </c>
      <c r="GH69" s="162">
        <f t="shared" si="86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7"/>
        <v>0.82608695652173914</v>
      </c>
      <c r="GP69" s="162">
        <f t="shared" si="88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89"/>
        <v>0.82608695652173914</v>
      </c>
      <c r="GX69" s="162">
        <f t="shared" si="90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1"/>
        <v>0.82608695652173914</v>
      </c>
      <c r="HF69" s="162">
        <f t="shared" si="92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3"/>
        <v>0.82608695652173914</v>
      </c>
      <c r="HN69" s="162">
        <f t="shared" si="94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5"/>
        <v>0.82608695652173914</v>
      </c>
      <c r="HV69" s="162">
        <f t="shared" si="96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7"/>
        <v>0.82608695652173914</v>
      </c>
      <c r="ID69" s="162">
        <f t="shared" si="98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99"/>
        <v>0.82608695652173914</v>
      </c>
      <c r="IL69" s="162">
        <f t="shared" si="100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1"/>
        <v>0.82608695652173914</v>
      </c>
      <c r="IT69" s="162">
        <f t="shared" si="102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3"/>
        <v>0.82608695652173914</v>
      </c>
      <c r="JB69" s="162">
        <f t="shared" si="104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5"/>
        <v>0.82608695652173914</v>
      </c>
      <c r="JJ69" s="162">
        <f t="shared" si="106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7"/>
        <v>0.82608695652173914</v>
      </c>
      <c r="JR69" s="162">
        <f t="shared" si="108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09"/>
        <v>0.82608695652173914</v>
      </c>
      <c r="JZ69" s="162">
        <f t="shared" si="110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1"/>
        <v>0.82608695652173914</v>
      </c>
      <c r="KH69" s="162">
        <f t="shared" si="112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3"/>
        <v>0.82608695652173914</v>
      </c>
      <c r="KP69" s="162">
        <f t="shared" si="114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5"/>
        <v>0.82608695652173914</v>
      </c>
      <c r="KX69" s="162">
        <f t="shared" si="116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7"/>
        <v>0.82608695652173914</v>
      </c>
      <c r="LF69" s="162">
        <f t="shared" si="118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19"/>
        <v>0.82608695652173914</v>
      </c>
      <c r="LN69" s="162">
        <f t="shared" si="120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1"/>
        <v>0.82608695652173914</v>
      </c>
      <c r="LV69" s="162">
        <f t="shared" si="122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3"/>
        <v>0.82608695652173914</v>
      </c>
      <c r="MD69" s="162">
        <f t="shared" si="124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5"/>
        <v>0.82608695652173914</v>
      </c>
      <c r="MT69" s="162">
        <f t="shared" si="126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7"/>
        <v>0.83695652173913049</v>
      </c>
      <c r="NB69" s="162">
        <f t="shared" si="128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4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5"/>
        <v>0.46478873239436619</v>
      </c>
      <c r="N70" s="108">
        <f t="shared" si="66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7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68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69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0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1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2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3"/>
        <v>0.47887323943661969</v>
      </c>
      <c r="BR70" s="108">
        <f t="shared" si="74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5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6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7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78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79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0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1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2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3"/>
        <v>0.647887323943662</v>
      </c>
      <c r="FZ70" s="162">
        <f t="shared" si="84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5"/>
        <v>0.63380281690140849</v>
      </c>
      <c r="GH70" s="162">
        <f t="shared" si="86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7"/>
        <v>0.63380281690140849</v>
      </c>
      <c r="GP70" s="162">
        <f t="shared" si="88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89"/>
        <v>0.647887323943662</v>
      </c>
      <c r="GX70" s="162">
        <f t="shared" si="90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1"/>
        <v>0.647887323943662</v>
      </c>
      <c r="HF70" s="162">
        <f t="shared" si="92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3"/>
        <v>0.647887323943662</v>
      </c>
      <c r="HN70" s="162">
        <f t="shared" si="94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5"/>
        <v>0.647887323943662</v>
      </c>
      <c r="HV70" s="162">
        <f t="shared" si="96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7"/>
        <v>0.647887323943662</v>
      </c>
      <c r="ID70" s="162">
        <f t="shared" si="98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99"/>
        <v>0.647887323943662</v>
      </c>
      <c r="IL70" s="162">
        <f t="shared" si="100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1"/>
        <v>0.647887323943662</v>
      </c>
      <c r="IT70" s="162">
        <f t="shared" si="102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3"/>
        <v>0.647887323943662</v>
      </c>
      <c r="JB70" s="162">
        <f t="shared" si="104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5"/>
        <v>0.647887323943662</v>
      </c>
      <c r="JJ70" s="162">
        <f t="shared" si="106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7"/>
        <v>0.647887323943662</v>
      </c>
      <c r="JR70" s="162">
        <f t="shared" si="108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09"/>
        <v>0.647887323943662</v>
      </c>
      <c r="JZ70" s="162">
        <f t="shared" si="110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1"/>
        <v>0.647887323943662</v>
      </c>
      <c r="KH70" s="162">
        <f t="shared" si="112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3"/>
        <v>0.647887323943662</v>
      </c>
      <c r="KP70" s="162">
        <f t="shared" si="114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5"/>
        <v>0.647887323943662</v>
      </c>
      <c r="KX70" s="162">
        <f t="shared" si="116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7"/>
        <v>0.647887323943662</v>
      </c>
      <c r="LF70" s="162">
        <f t="shared" si="118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19"/>
        <v>0.647887323943662</v>
      </c>
      <c r="LN70" s="162">
        <f t="shared" si="120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1"/>
        <v>0.647887323943662</v>
      </c>
      <c r="LV70" s="162">
        <f t="shared" si="122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3"/>
        <v>0.647887323943662</v>
      </c>
      <c r="MD70" s="162">
        <f t="shared" si="124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5"/>
        <v>0.647887323943662</v>
      </c>
      <c r="MT70" s="162">
        <f t="shared" si="126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7"/>
        <v>0.647887323943662</v>
      </c>
      <c r="NB70" s="162">
        <f t="shared" si="128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4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5"/>
        <v>0.99639639639639643</v>
      </c>
      <c r="N71" s="108">
        <f t="shared" si="66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7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68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69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0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1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2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3"/>
        <v>0.99639639639639643</v>
      </c>
      <c r="BR71" s="108">
        <f t="shared" si="74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5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6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7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78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79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0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1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2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3"/>
        <v>2.2014309301045681E-2</v>
      </c>
      <c r="FZ71" s="162">
        <f t="shared" si="84"/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5"/>
        <v>2.6720106880427523E-2</v>
      </c>
      <c r="GH71" s="162">
        <f t="shared" si="86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7"/>
        <v>2.2014309301045681E-2</v>
      </c>
      <c r="GP71" s="162">
        <f t="shared" si="88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89"/>
        <v>0.91449565798263188</v>
      </c>
      <c r="GX71" s="162">
        <f t="shared" si="90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1"/>
        <v>0.91449565798263188</v>
      </c>
      <c r="HF71" s="162">
        <f t="shared" si="92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3"/>
        <v>0.91449565798263188</v>
      </c>
      <c r="HN71" s="162">
        <f t="shared" si="94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5"/>
        <v>0.91449565798263188</v>
      </c>
      <c r="HV71" s="162">
        <f t="shared" si="96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7"/>
        <v>0.91449565798263188</v>
      </c>
      <c r="ID71" s="162">
        <f t="shared" si="98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99"/>
        <v>0.91449565798263188</v>
      </c>
      <c r="IL71" s="162">
        <f t="shared" si="100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1"/>
        <v>0.91449565798263188</v>
      </c>
      <c r="IT71" s="162">
        <f t="shared" si="102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3"/>
        <v>0.91449565798263188</v>
      </c>
      <c r="JB71" s="162">
        <f t="shared" si="104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5"/>
        <v>0.91449565798263188</v>
      </c>
      <c r="JJ71" s="162">
        <f t="shared" si="106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7"/>
        <v>0.91449565798263188</v>
      </c>
      <c r="JR71" s="162">
        <f t="shared" si="108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09"/>
        <v>0.91449565798263188</v>
      </c>
      <c r="JZ71" s="162">
        <f t="shared" si="110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1"/>
        <v>0.91449565798263188</v>
      </c>
      <c r="KH71" s="162">
        <f t="shared" si="112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3"/>
        <v>0.91449565798263188</v>
      </c>
      <c r="KP71" s="162">
        <f t="shared" si="114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5"/>
        <v>0.91449565798263188</v>
      </c>
      <c r="KX71" s="162">
        <f t="shared" si="116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7"/>
        <v>0.91449565798263188</v>
      </c>
      <c r="LF71" s="162">
        <f t="shared" si="118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19"/>
        <v>0.82534869617950268</v>
      </c>
      <c r="LN71" s="162">
        <f t="shared" si="120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1"/>
        <v>0.82534869617950268</v>
      </c>
      <c r="LV71" s="162">
        <f t="shared" si="122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3"/>
        <v>0.82534869617950268</v>
      </c>
      <c r="MD71" s="162">
        <f t="shared" si="124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5"/>
        <v>0.82534869617950268</v>
      </c>
      <c r="MT71" s="162">
        <f t="shared" si="126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7"/>
        <v>0.90054578532443907</v>
      </c>
      <c r="NB71" s="162">
        <f t="shared" si="128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4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5"/>
        <v>0.95454545454545459</v>
      </c>
      <c r="N72" s="108">
        <f t="shared" si="66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7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68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69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0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1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2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3"/>
        <v>0.95454545454545459</v>
      </c>
      <c r="BR72" s="108">
        <f t="shared" si="74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5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6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7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78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79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0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1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2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3"/>
        <v>0.95454545454545459</v>
      </c>
      <c r="FZ72" s="162">
        <f t="shared" si="84"/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5"/>
        <v>0.95454545454545459</v>
      </c>
      <c r="GH72" s="162">
        <f t="shared" si="86"/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7"/>
        <v>0.95454545454545459</v>
      </c>
      <c r="GP72" s="162">
        <f t="shared" si="88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89"/>
        <v>0.95454545454545459</v>
      </c>
      <c r="GX72" s="162">
        <f t="shared" si="90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1"/>
        <v>0.95454545454545459</v>
      </c>
      <c r="HF72" s="162">
        <f t="shared" si="92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3"/>
        <v>0.95454545454545459</v>
      </c>
      <c r="HN72" s="162">
        <f t="shared" si="94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5"/>
        <v>0.95454545454545459</v>
      </c>
      <c r="HV72" s="162">
        <f t="shared" si="96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7"/>
        <v>0.95454545454545459</v>
      </c>
      <c r="ID72" s="162">
        <f t="shared" si="98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99"/>
        <v>0.95454545454545459</v>
      </c>
      <c r="IL72" s="162">
        <f t="shared" si="100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1"/>
        <v>0.95454545454545459</v>
      </c>
      <c r="IT72" s="162">
        <f t="shared" si="102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3"/>
        <v>0.95454545454545459</v>
      </c>
      <c r="JB72" s="162">
        <f t="shared" si="104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5"/>
        <v>0.95454545454545459</v>
      </c>
      <c r="JJ72" s="162">
        <f t="shared" si="106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7"/>
        <v>0.95454545454545459</v>
      </c>
      <c r="JR72" s="162">
        <f t="shared" si="108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09"/>
        <v>0.95454545454545459</v>
      </c>
      <c r="JZ72" s="162">
        <f t="shared" si="110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1"/>
        <v>0.95454545454545459</v>
      </c>
      <c r="KH72" s="162">
        <f t="shared" si="112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3"/>
        <v>0.95454545454545459</v>
      </c>
      <c r="KP72" s="162">
        <f t="shared" si="114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5"/>
        <v>0.95454545454545459</v>
      </c>
      <c r="KX72" s="162">
        <f t="shared" si="116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7"/>
        <v>0.95454545454545459</v>
      </c>
      <c r="LF72" s="162">
        <f t="shared" si="118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19"/>
        <v>0.95454545454545459</v>
      </c>
      <c r="LN72" s="162">
        <f t="shared" si="120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1"/>
        <v>0.95454545454545459</v>
      </c>
      <c r="LV72" s="162">
        <f t="shared" si="122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3"/>
        <v>0.95454545454545459</v>
      </c>
      <c r="MD72" s="162">
        <f t="shared" si="124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5"/>
        <v>0.95454545454545459</v>
      </c>
      <c r="MT72" s="162">
        <f t="shared" si="126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7"/>
        <v>0.95454545454545459</v>
      </c>
      <c r="NB72" s="162">
        <f t="shared" si="128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4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5"/>
        <v>0.82222222222222219</v>
      </c>
      <c r="N73" s="108">
        <f t="shared" si="66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7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68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69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0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1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2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3"/>
        <v>0.81481481481481477</v>
      </c>
      <c r="BR73" s="108">
        <f t="shared" si="74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5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6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7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78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79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0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1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2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3"/>
        <v>0.79850746268656714</v>
      </c>
      <c r="FZ73" s="162">
        <f t="shared" si="84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5"/>
        <v>0.79850746268656714</v>
      </c>
      <c r="GH73" s="162">
        <f t="shared" si="86"/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7"/>
        <v>0.79850746268656714</v>
      </c>
      <c r="GP73" s="162">
        <f t="shared" si="88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 t="shared" si="89"/>
        <v>0.81343283582089554</v>
      </c>
      <c r="GX73" s="162">
        <f t="shared" si="90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1"/>
        <v>0.81343283582089554</v>
      </c>
      <c r="HF73" s="162">
        <f t="shared" si="92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3"/>
        <v>0.83582089552238803</v>
      </c>
      <c r="HN73" s="162">
        <f t="shared" si="94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5"/>
        <v>0.83582089552238803</v>
      </c>
      <c r="HV73" s="162">
        <f t="shared" si="96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7"/>
        <v>0.83582089552238803</v>
      </c>
      <c r="ID73" s="162">
        <f t="shared" si="98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99"/>
        <v>0.83582089552238803</v>
      </c>
      <c r="IL73" s="162">
        <f t="shared" si="100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1"/>
        <v>0.83582089552238803</v>
      </c>
      <c r="IT73" s="162">
        <f t="shared" si="102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3"/>
        <v>0.83582089552238803</v>
      </c>
      <c r="JB73" s="162">
        <f t="shared" si="104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5"/>
        <v>0.83582089552238803</v>
      </c>
      <c r="JJ73" s="162">
        <f t="shared" si="106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7"/>
        <v>0.83582089552238803</v>
      </c>
      <c r="JR73" s="162">
        <f t="shared" si="108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09"/>
        <v>0.83582089552238803</v>
      </c>
      <c r="JZ73" s="162">
        <f t="shared" si="110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1"/>
        <v>0.83582089552238803</v>
      </c>
      <c r="KH73" s="162">
        <f t="shared" si="112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3"/>
        <v>0.83582089552238803</v>
      </c>
      <c r="KP73" s="162">
        <f t="shared" si="114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5"/>
        <v>0.83582089552238803</v>
      </c>
      <c r="KX73" s="162">
        <f t="shared" si="116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7"/>
        <v>0.83582089552238803</v>
      </c>
      <c r="LF73" s="162">
        <f t="shared" si="118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19"/>
        <v>0.83582089552238803</v>
      </c>
      <c r="LN73" s="162">
        <f t="shared" si="120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1"/>
        <v>0.83582089552238803</v>
      </c>
      <c r="LV73" s="162">
        <f t="shared" si="122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3"/>
        <v>0.83582089552238803</v>
      </c>
      <c r="MD73" s="162">
        <f t="shared" si="124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5"/>
        <v>0.83582089552238803</v>
      </c>
      <c r="MT73" s="162">
        <f t="shared" si="126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7"/>
        <v>0.83582089552238803</v>
      </c>
      <c r="NB73" s="162">
        <f t="shared" si="128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5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3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1"/>
        <v>0.8614425162689805</v>
      </c>
      <c r="HI74" s="156">
        <f>SUM(HI3:HI73)</f>
        <v>11064</v>
      </c>
      <c r="HJ74" s="156">
        <f>SUM(HJ3:HJ73)</f>
        <v>9537</v>
      </c>
      <c r="HM74" s="158">
        <f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5"/>
        <v>0.86198481561822127</v>
      </c>
      <c r="HY74" s="156">
        <f>SUM(HY3:HY73)</f>
        <v>11064</v>
      </c>
      <c r="HZ74" s="156">
        <f>SUM(HZ3:HZ73)</f>
        <v>9538</v>
      </c>
      <c r="IC74" s="158">
        <f>HZ74/HY74</f>
        <v>0.86207519884309469</v>
      </c>
      <c r="IG74" s="156">
        <f>SUM(IG3:IG73)</f>
        <v>11064</v>
      </c>
      <c r="IH74" s="156">
        <f>SUM(IH3:IH73)</f>
        <v>9932</v>
      </c>
      <c r="IK74" s="158">
        <f>IH74/IG74</f>
        <v>0.8976861894432393</v>
      </c>
      <c r="IO74" s="156">
        <f>SUM(IO3:IO73)</f>
        <v>11064</v>
      </c>
      <c r="IP74" s="156">
        <f>SUM(IP3:IP73)</f>
        <v>9933</v>
      </c>
      <c r="IS74" s="158">
        <f>IP74/IO74</f>
        <v>0.89777657266811284</v>
      </c>
      <c r="IW74" s="156">
        <f>SUM(IW3:IW73)</f>
        <v>11064</v>
      </c>
      <c r="IX74" s="156">
        <f>SUM(IX3:IX73)</f>
        <v>9932</v>
      </c>
      <c r="JA74" s="158">
        <f>IX74/IW74</f>
        <v>0.8976861894432393</v>
      </c>
      <c r="JE74" s="156">
        <f>SUM(JE3:JE73)</f>
        <v>11064</v>
      </c>
      <c r="JF74" s="156">
        <f>SUM(JF3:JF73)</f>
        <v>9932</v>
      </c>
      <c r="JI74" s="158">
        <f>JF74/JE74</f>
        <v>0.8976861894432393</v>
      </c>
      <c r="JM74" s="156">
        <f>SUM(JM3:JM73)</f>
        <v>11064</v>
      </c>
      <c r="JN74" s="156">
        <f>SUM(JN3:JN73)</f>
        <v>9932</v>
      </c>
      <c r="JQ74" s="158">
        <f>JN74/JM74</f>
        <v>0.8976861894432393</v>
      </c>
      <c r="JU74" s="156">
        <f>SUM(JU3:JU73)</f>
        <v>11064</v>
      </c>
      <c r="JV74" s="156">
        <f>SUM(JV3:JV73)</f>
        <v>10041</v>
      </c>
      <c r="JY74" s="158">
        <f>JV74/JU74</f>
        <v>0.90753796095444683</v>
      </c>
      <c r="KC74" s="156">
        <f>SUM(KC3:KC73)</f>
        <v>11087</v>
      </c>
      <c r="KD74" s="156">
        <f>SUM(KD3:KD73)</f>
        <v>10051</v>
      </c>
      <c r="KG74" s="158">
        <f>KD74/KC74</f>
        <v>0.9065572291873365</v>
      </c>
      <c r="KK74" s="156">
        <f>SUM(KK3:KK73)</f>
        <v>11087</v>
      </c>
      <c r="KL74" s="156">
        <f>SUM(KL3:KL73)</f>
        <v>10050</v>
      </c>
      <c r="KO74" s="158">
        <f>KL74/KK74</f>
        <v>0.90646703346261392</v>
      </c>
      <c r="KS74" s="156">
        <f>SUM(KS3:KS73)</f>
        <v>11087</v>
      </c>
      <c r="KT74" s="156">
        <f>SUM(KT3:KT73)</f>
        <v>10051</v>
      </c>
      <c r="KW74" s="158">
        <f>KT74/KS74</f>
        <v>0.9065572291873365</v>
      </c>
      <c r="LA74" s="156">
        <f>SUM(LA3:LA73)</f>
        <v>11087</v>
      </c>
      <c r="LB74" s="156">
        <f>SUM(LB3:LB73)</f>
        <v>10051</v>
      </c>
      <c r="LE74" s="158">
        <f>LB74/LA74</f>
        <v>0.9065572291873365</v>
      </c>
      <c r="LI74" s="156">
        <f>SUM(LI3:LI73)</f>
        <v>11280</v>
      </c>
      <c r="LJ74" s="156">
        <f>SUM(LJ3:LJ73)</f>
        <v>10083</v>
      </c>
      <c r="LM74" s="158">
        <f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1"/>
        <v>0.8939716312056738</v>
      </c>
      <c r="LY74" s="156">
        <f>SUM(LY3:LY73)</f>
        <v>11280</v>
      </c>
      <c r="LZ74" s="156">
        <f>SUM(LZ3:LZ73)</f>
        <v>9994</v>
      </c>
      <c r="MC74" s="158">
        <f t="shared" si="123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5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7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203"/>
      <c r="DY79" s="203"/>
      <c r="DZ79" s="203"/>
      <c r="EA79" s="203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FE1:FF1"/>
    <mergeCell ref="FL1:FM1"/>
    <mergeCell ref="DX79:EA79"/>
    <mergeCell ref="DX1:DY1"/>
    <mergeCell ref="EF1:EG1"/>
    <mergeCell ref="EN1:EO1"/>
    <mergeCell ref="EV1:EW1"/>
    <mergeCell ref="EX1:EY1"/>
    <mergeCell ref="DP1:DQ1"/>
    <mergeCell ref="CZ1:DA1"/>
    <mergeCell ref="DH1:DI1"/>
    <mergeCell ref="CJ1:CK1"/>
    <mergeCell ref="CR1:CS1"/>
    <mergeCell ref="CB1:CC1"/>
    <mergeCell ref="BT1:BU1"/>
    <mergeCell ref="BD1:BE1"/>
    <mergeCell ref="P1:Q1"/>
    <mergeCell ref="X1:Y1"/>
    <mergeCell ref="AF1:AG1"/>
    <mergeCell ref="AN1:AO1"/>
    <mergeCell ref="AV1:AW1"/>
  </mergeCells>
  <phoneticPr fontId="11" type="noConversion"/>
  <conditionalFormatting sqref="CK4">
    <cfRule type="cellIs" dxfId="228" priority="727" operator="equal">
      <formula>799</formula>
    </cfRule>
    <cfRule type="uniqueValues" priority="728"/>
  </conditionalFormatting>
  <conditionalFormatting sqref="CK9">
    <cfRule type="cellIs" dxfId="227" priority="725" operator="equal">
      <formula>799</formula>
    </cfRule>
    <cfRule type="uniqueValues" priority="726"/>
  </conditionalFormatting>
  <conditionalFormatting sqref="CK11">
    <cfRule type="cellIs" dxfId="226" priority="723" operator="equal">
      <formula>799</formula>
    </cfRule>
    <cfRule type="uniqueValues" priority="724"/>
  </conditionalFormatting>
  <conditionalFormatting sqref="CK12">
    <cfRule type="cellIs" dxfId="225" priority="721" operator="equal">
      <formula>799</formula>
    </cfRule>
    <cfRule type="uniqueValues" priority="722"/>
  </conditionalFormatting>
  <conditionalFormatting sqref="CK14">
    <cfRule type="cellIs" dxfId="224" priority="719" operator="equal">
      <formula>799</formula>
    </cfRule>
    <cfRule type="uniqueValues" priority="720"/>
  </conditionalFormatting>
  <conditionalFormatting sqref="CK17">
    <cfRule type="cellIs" dxfId="223" priority="717" operator="equal">
      <formula>799</formula>
    </cfRule>
    <cfRule type="uniqueValues" priority="718"/>
  </conditionalFormatting>
  <conditionalFormatting sqref="CK22">
    <cfRule type="cellIs" dxfId="222" priority="715" operator="equal">
      <formula>799</formula>
    </cfRule>
    <cfRule type="uniqueValues" priority="716"/>
  </conditionalFormatting>
  <conditionalFormatting sqref="CK31">
    <cfRule type="cellIs" dxfId="221" priority="713" operator="equal">
      <formula>799</formula>
    </cfRule>
    <cfRule type="uniqueValues" priority="714"/>
  </conditionalFormatting>
  <conditionalFormatting sqref="CK42">
    <cfRule type="cellIs" dxfId="220" priority="711" operator="equal">
      <formula>799</formula>
    </cfRule>
    <cfRule type="uniqueValues" priority="712"/>
  </conditionalFormatting>
  <conditionalFormatting sqref="CK43">
    <cfRule type="cellIs" dxfId="219" priority="709" operator="equal">
      <formula>799</formula>
    </cfRule>
    <cfRule type="uniqueValues" priority="710"/>
  </conditionalFormatting>
  <conditionalFormatting sqref="CS4">
    <cfRule type="cellIs" dxfId="218" priority="707" operator="equal">
      <formula>799</formula>
    </cfRule>
    <cfRule type="uniqueValues" priority="708"/>
  </conditionalFormatting>
  <conditionalFormatting sqref="CS9">
    <cfRule type="cellIs" dxfId="217" priority="705" operator="equal">
      <formula>799</formula>
    </cfRule>
    <cfRule type="uniqueValues" priority="706"/>
  </conditionalFormatting>
  <conditionalFormatting sqref="CS11">
    <cfRule type="cellIs" dxfId="216" priority="703" operator="equal">
      <formula>799</formula>
    </cfRule>
    <cfRule type="uniqueValues" priority="704"/>
  </conditionalFormatting>
  <conditionalFormatting sqref="CS12">
    <cfRule type="cellIs" dxfId="215" priority="701" operator="equal">
      <formula>799</formula>
    </cfRule>
    <cfRule type="uniqueValues" priority="702"/>
  </conditionalFormatting>
  <conditionalFormatting sqref="CS17">
    <cfRule type="cellIs" dxfId="214" priority="699" operator="equal">
      <formula>799</formula>
    </cfRule>
    <cfRule type="uniqueValues" priority="700"/>
  </conditionalFormatting>
  <conditionalFormatting sqref="CS31">
    <cfRule type="cellIs" dxfId="213" priority="697" operator="equal">
      <formula>799</formula>
    </cfRule>
    <cfRule type="uniqueValues" priority="698"/>
  </conditionalFormatting>
  <conditionalFormatting sqref="CS42">
    <cfRule type="cellIs" dxfId="212" priority="695" operator="equal">
      <formula>799</formula>
    </cfRule>
    <cfRule type="uniqueValues" priority="696"/>
  </conditionalFormatting>
  <conditionalFormatting sqref="CS22:CV22">
    <cfRule type="cellIs" dxfId="211" priority="693" operator="equal">
      <formula>799</formula>
    </cfRule>
    <cfRule type="uniqueValues" priority="694"/>
  </conditionalFormatting>
  <conditionalFormatting sqref="DA4">
    <cfRule type="cellIs" dxfId="210" priority="691" operator="equal">
      <formula>799</formula>
    </cfRule>
    <cfRule type="uniqueValues" priority="692"/>
  </conditionalFormatting>
  <conditionalFormatting sqref="DA9">
    <cfRule type="cellIs" dxfId="209" priority="689" operator="equal">
      <formula>799</formula>
    </cfRule>
    <cfRule type="uniqueValues" priority="690"/>
  </conditionalFormatting>
  <conditionalFormatting sqref="DA11">
    <cfRule type="cellIs" dxfId="208" priority="687" operator="equal">
      <formula>799</formula>
    </cfRule>
    <cfRule type="uniqueValues" priority="688"/>
  </conditionalFormatting>
  <conditionalFormatting sqref="DA12">
    <cfRule type="cellIs" dxfId="207" priority="685" operator="equal">
      <formula>799</formula>
    </cfRule>
    <cfRule type="uniqueValues" priority="686"/>
  </conditionalFormatting>
  <conditionalFormatting sqref="DA17">
    <cfRule type="cellIs" dxfId="206" priority="683" operator="equal">
      <formula>799</formula>
    </cfRule>
    <cfRule type="uniqueValues" priority="684"/>
  </conditionalFormatting>
  <conditionalFormatting sqref="DA22">
    <cfRule type="cellIs" dxfId="205" priority="681" operator="equal">
      <formula>799</formula>
    </cfRule>
    <cfRule type="uniqueValues" priority="682"/>
  </conditionalFormatting>
  <conditionalFormatting sqref="DA31">
    <cfRule type="cellIs" dxfId="204" priority="679" operator="equal">
      <formula>799</formula>
    </cfRule>
    <cfRule type="uniqueValues" priority="680"/>
  </conditionalFormatting>
  <conditionalFormatting sqref="DA42">
    <cfRule type="cellIs" dxfId="203" priority="677" operator="equal">
      <formula>799</formula>
    </cfRule>
    <cfRule type="uniqueValues" priority="678"/>
  </conditionalFormatting>
  <conditionalFormatting sqref="DI4">
    <cfRule type="cellIs" dxfId="202" priority="675" operator="equal">
      <formula>799</formula>
    </cfRule>
    <cfRule type="uniqueValues" priority="676"/>
  </conditionalFormatting>
  <conditionalFormatting sqref="DI9">
    <cfRule type="cellIs" dxfId="201" priority="673" operator="equal">
      <formula>799</formula>
    </cfRule>
    <cfRule type="uniqueValues" priority="674"/>
  </conditionalFormatting>
  <conditionalFormatting sqref="DI11">
    <cfRule type="cellIs" dxfId="200" priority="671" operator="equal">
      <formula>799</formula>
    </cfRule>
    <cfRule type="uniqueValues" priority="672"/>
  </conditionalFormatting>
  <conditionalFormatting sqref="DI12">
    <cfRule type="cellIs" dxfId="199" priority="669" operator="equal">
      <formula>799</formula>
    </cfRule>
    <cfRule type="uniqueValues" priority="670"/>
  </conditionalFormatting>
  <conditionalFormatting sqref="DI17">
    <cfRule type="cellIs" dxfId="198" priority="667" operator="equal">
      <formula>799</formula>
    </cfRule>
    <cfRule type="uniqueValues" priority="668"/>
  </conditionalFormatting>
  <conditionalFormatting sqref="DI31">
    <cfRule type="cellIs" dxfId="197" priority="665" operator="equal">
      <formula>799</formula>
    </cfRule>
    <cfRule type="uniqueValues" priority="666"/>
  </conditionalFormatting>
  <conditionalFormatting sqref="DI42">
    <cfRule type="cellIs" dxfId="196" priority="663" operator="equal">
      <formula>799</formula>
    </cfRule>
    <cfRule type="uniqueValues" priority="664"/>
  </conditionalFormatting>
  <conditionalFormatting sqref="DQ4">
    <cfRule type="cellIs" dxfId="195" priority="661" operator="equal">
      <formula>799</formula>
    </cfRule>
    <cfRule type="uniqueValues" priority="662"/>
  </conditionalFormatting>
  <conditionalFormatting sqref="DQ9">
    <cfRule type="cellIs" dxfId="194" priority="659" operator="equal">
      <formula>799</formula>
    </cfRule>
    <cfRule type="uniqueValues" priority="660"/>
  </conditionalFormatting>
  <conditionalFormatting sqref="DQ11">
    <cfRule type="cellIs" dxfId="193" priority="657" operator="equal">
      <formula>799</formula>
    </cfRule>
    <cfRule type="uniqueValues" priority="658"/>
  </conditionalFormatting>
  <conditionalFormatting sqref="DQ12">
    <cfRule type="cellIs" dxfId="192" priority="655" operator="equal">
      <formula>799</formula>
    </cfRule>
    <cfRule type="uniqueValues" priority="656"/>
  </conditionalFormatting>
  <conditionalFormatting sqref="DQ17">
    <cfRule type="cellIs" dxfId="191" priority="653" operator="equal">
      <formula>799</formula>
    </cfRule>
    <cfRule type="uniqueValues" priority="654"/>
  </conditionalFormatting>
  <conditionalFormatting sqref="DQ31">
    <cfRule type="cellIs" dxfId="190" priority="651" operator="equal">
      <formula>799</formula>
    </cfRule>
    <cfRule type="uniqueValues" priority="652"/>
  </conditionalFormatting>
  <conditionalFormatting sqref="DQ42">
    <cfRule type="cellIs" dxfId="189" priority="649" operator="equal">
      <formula>799</formula>
    </cfRule>
    <cfRule type="uniqueValues" priority="650"/>
  </conditionalFormatting>
  <conditionalFormatting sqref="DY4">
    <cfRule type="cellIs" dxfId="188" priority="647" operator="equal">
      <formula>799</formula>
    </cfRule>
    <cfRule type="uniqueValues" priority="648"/>
  </conditionalFormatting>
  <conditionalFormatting sqref="DY9">
    <cfRule type="cellIs" dxfId="187" priority="645" operator="equal">
      <formula>799</formula>
    </cfRule>
    <cfRule type="uniqueValues" priority="646"/>
  </conditionalFormatting>
  <conditionalFormatting sqref="DY11">
    <cfRule type="cellIs" dxfId="186" priority="643" operator="equal">
      <formula>799</formula>
    </cfRule>
    <cfRule type="uniqueValues" priority="644"/>
  </conditionalFormatting>
  <conditionalFormatting sqref="DY12">
    <cfRule type="cellIs" dxfId="185" priority="641" operator="equal">
      <formula>799</formula>
    </cfRule>
    <cfRule type="uniqueValues" priority="642"/>
  </conditionalFormatting>
  <conditionalFormatting sqref="DY17">
    <cfRule type="cellIs" dxfId="184" priority="639" operator="equal">
      <formula>799</formula>
    </cfRule>
    <cfRule type="uniqueValues" priority="640"/>
  </conditionalFormatting>
  <conditionalFormatting sqref="DY31">
    <cfRule type="cellIs" dxfId="183" priority="637" operator="equal">
      <formula>799</formula>
    </cfRule>
    <cfRule type="uniqueValues" priority="638"/>
  </conditionalFormatting>
  <conditionalFormatting sqref="DY42">
    <cfRule type="cellIs" dxfId="182" priority="635" operator="equal">
      <formula>799</formula>
    </cfRule>
    <cfRule type="uniqueValues" priority="636"/>
  </conditionalFormatting>
  <conditionalFormatting sqref="EO4">
    <cfRule type="cellIs" dxfId="181" priority="633" operator="equal">
      <formula>799</formula>
    </cfRule>
    <cfRule type="uniqueValues" priority="634"/>
  </conditionalFormatting>
  <conditionalFormatting sqref="EO9">
    <cfRule type="cellIs" dxfId="180" priority="631" operator="equal">
      <formula>799</formula>
    </cfRule>
    <cfRule type="uniqueValues" priority="632"/>
  </conditionalFormatting>
  <conditionalFormatting sqref="EO11">
    <cfRule type="cellIs" dxfId="179" priority="629" operator="equal">
      <formula>799</formula>
    </cfRule>
    <cfRule type="uniqueValues" priority="630"/>
  </conditionalFormatting>
  <conditionalFormatting sqref="EO12">
    <cfRule type="cellIs" dxfId="178" priority="627" operator="equal">
      <formula>799</formula>
    </cfRule>
    <cfRule type="uniqueValues" priority="628"/>
  </conditionalFormatting>
  <conditionalFormatting sqref="EO17">
    <cfRule type="cellIs" dxfId="177" priority="625" operator="equal">
      <formula>799</formula>
    </cfRule>
    <cfRule type="uniqueValues" priority="626"/>
  </conditionalFormatting>
  <conditionalFormatting sqref="EO31">
    <cfRule type="cellIs" dxfId="176" priority="623" operator="equal">
      <formula>799</formula>
    </cfRule>
    <cfRule type="uniqueValues" priority="624"/>
  </conditionalFormatting>
  <conditionalFormatting sqref="EO42">
    <cfRule type="cellIs" dxfId="175" priority="621" operator="equal">
      <formula>799</formula>
    </cfRule>
    <cfRule type="uniqueValues" priority="622"/>
  </conditionalFormatting>
  <conditionalFormatting sqref="FU4">
    <cfRule type="cellIs" dxfId="174" priority="619" operator="equal">
      <formula>799</formula>
    </cfRule>
    <cfRule type="uniqueValues" priority="620"/>
  </conditionalFormatting>
  <conditionalFormatting sqref="FU9">
    <cfRule type="cellIs" dxfId="173" priority="617" operator="equal">
      <formula>799</formula>
    </cfRule>
    <cfRule type="uniqueValues" priority="618"/>
  </conditionalFormatting>
  <conditionalFormatting sqref="FU11">
    <cfRule type="cellIs" dxfId="172" priority="615" operator="equal">
      <formula>799</formula>
    </cfRule>
    <cfRule type="uniqueValues" priority="616"/>
  </conditionalFormatting>
  <conditionalFormatting sqref="FU12">
    <cfRule type="cellIs" dxfId="171" priority="613" operator="equal">
      <formula>799</formula>
    </cfRule>
    <cfRule type="uniqueValues" priority="614"/>
  </conditionalFormatting>
  <conditionalFormatting sqref="FU17">
    <cfRule type="cellIs" dxfId="170" priority="611" operator="equal">
      <formula>799</formula>
    </cfRule>
    <cfRule type="uniqueValues" priority="612"/>
  </conditionalFormatting>
  <conditionalFormatting sqref="FU31">
    <cfRule type="cellIs" dxfId="169" priority="609" operator="equal">
      <formula>799</formula>
    </cfRule>
    <cfRule type="uniqueValues" priority="610"/>
  </conditionalFormatting>
  <conditionalFormatting sqref="FU42">
    <cfRule type="cellIs" dxfId="168" priority="607" operator="equal">
      <formula>799</formula>
    </cfRule>
    <cfRule type="uniqueValues" priority="608"/>
  </conditionalFormatting>
  <conditionalFormatting sqref="GC4">
    <cfRule type="cellIs" dxfId="167" priority="605" operator="equal">
      <formula>799</formula>
    </cfRule>
    <cfRule type="uniqueValues" priority="606"/>
  </conditionalFormatting>
  <conditionalFormatting sqref="GC9">
    <cfRule type="cellIs" dxfId="166" priority="603" operator="equal">
      <formula>799</formula>
    </cfRule>
    <cfRule type="uniqueValues" priority="604"/>
  </conditionalFormatting>
  <conditionalFormatting sqref="GC11">
    <cfRule type="cellIs" dxfId="165" priority="601" operator="equal">
      <formula>799</formula>
    </cfRule>
    <cfRule type="uniqueValues" priority="602"/>
  </conditionalFormatting>
  <conditionalFormatting sqref="GC12">
    <cfRule type="cellIs" dxfId="164" priority="599" operator="equal">
      <formula>799</formula>
    </cfRule>
    <cfRule type="uniqueValues" priority="600"/>
  </conditionalFormatting>
  <conditionalFormatting sqref="GC17">
    <cfRule type="cellIs" dxfId="163" priority="597" operator="equal">
      <formula>799</formula>
    </cfRule>
    <cfRule type="uniqueValues" priority="598"/>
  </conditionalFormatting>
  <conditionalFormatting sqref="GC31">
    <cfRule type="cellIs" dxfId="162" priority="595" operator="equal">
      <formula>799</formula>
    </cfRule>
    <cfRule type="uniqueValues" priority="596"/>
  </conditionalFormatting>
  <conditionalFormatting sqref="GC42">
    <cfRule type="cellIs" dxfId="161" priority="593" operator="equal">
      <formula>799</formula>
    </cfRule>
    <cfRule type="uniqueValues" priority="594"/>
  </conditionalFormatting>
  <conditionalFormatting sqref="GK4">
    <cfRule type="cellIs" dxfId="160" priority="591" operator="equal">
      <formula>799</formula>
    </cfRule>
    <cfRule type="uniqueValues" priority="592"/>
  </conditionalFormatting>
  <conditionalFormatting sqref="GK9">
    <cfRule type="cellIs" dxfId="159" priority="589" operator="equal">
      <formula>799</formula>
    </cfRule>
    <cfRule type="uniqueValues" priority="590"/>
  </conditionalFormatting>
  <conditionalFormatting sqref="GK11">
    <cfRule type="cellIs" dxfId="158" priority="587" operator="equal">
      <formula>799</formula>
    </cfRule>
    <cfRule type="uniqueValues" priority="588"/>
  </conditionalFormatting>
  <conditionalFormatting sqref="GK12">
    <cfRule type="cellIs" dxfId="157" priority="585" operator="equal">
      <formula>799</formula>
    </cfRule>
    <cfRule type="uniqueValues" priority="586"/>
  </conditionalFormatting>
  <conditionalFormatting sqref="GK17">
    <cfRule type="cellIs" dxfId="156" priority="583" operator="equal">
      <formula>799</formula>
    </cfRule>
    <cfRule type="uniqueValues" priority="584"/>
  </conditionalFormatting>
  <conditionalFormatting sqref="GK31">
    <cfRule type="cellIs" dxfId="155" priority="581" operator="equal">
      <formula>799</formula>
    </cfRule>
    <cfRule type="uniqueValues" priority="582"/>
  </conditionalFormatting>
  <conditionalFormatting sqref="GK42">
    <cfRule type="cellIs" dxfId="154" priority="579" operator="equal">
      <formula>799</formula>
    </cfRule>
    <cfRule type="uniqueValues" priority="580"/>
  </conditionalFormatting>
  <conditionalFormatting sqref="GS4">
    <cfRule type="cellIs" dxfId="153" priority="577" operator="equal">
      <formula>799</formula>
    </cfRule>
    <cfRule type="uniqueValues" priority="578"/>
  </conditionalFormatting>
  <conditionalFormatting sqref="GS9">
    <cfRule type="cellIs" dxfId="152" priority="575" operator="equal">
      <formula>799</formula>
    </cfRule>
    <cfRule type="uniqueValues" priority="576"/>
  </conditionalFormatting>
  <conditionalFormatting sqref="GS11">
    <cfRule type="cellIs" dxfId="151" priority="573" operator="equal">
      <formula>799</formula>
    </cfRule>
    <cfRule type="uniqueValues" priority="574"/>
  </conditionalFormatting>
  <conditionalFormatting sqref="GS12">
    <cfRule type="cellIs" dxfId="150" priority="571" operator="equal">
      <formula>799</formula>
    </cfRule>
    <cfRule type="uniqueValues" priority="572"/>
  </conditionalFormatting>
  <conditionalFormatting sqref="GS17">
    <cfRule type="cellIs" dxfId="149" priority="569" operator="equal">
      <formula>799</formula>
    </cfRule>
    <cfRule type="uniqueValues" priority="570"/>
  </conditionalFormatting>
  <conditionalFormatting sqref="GS31">
    <cfRule type="cellIs" dxfId="148" priority="567" operator="equal">
      <formula>799</formula>
    </cfRule>
    <cfRule type="uniqueValues" priority="568"/>
  </conditionalFormatting>
  <conditionalFormatting sqref="GS42">
    <cfRule type="cellIs" dxfId="147" priority="565" operator="equal">
      <formula>799</formula>
    </cfRule>
    <cfRule type="uniqueValues" priority="566"/>
  </conditionalFormatting>
  <conditionalFormatting sqref="HA4">
    <cfRule type="cellIs" dxfId="146" priority="563" operator="equal">
      <formula>799</formula>
    </cfRule>
    <cfRule type="uniqueValues" priority="564"/>
  </conditionalFormatting>
  <conditionalFormatting sqref="HA9">
    <cfRule type="cellIs" dxfId="145" priority="561" operator="equal">
      <formula>799</formula>
    </cfRule>
    <cfRule type="uniqueValues" priority="562"/>
  </conditionalFormatting>
  <conditionalFormatting sqref="HA11">
    <cfRule type="cellIs" dxfId="144" priority="559" operator="equal">
      <formula>799</formula>
    </cfRule>
    <cfRule type="uniqueValues" priority="560"/>
  </conditionalFormatting>
  <conditionalFormatting sqref="HA12">
    <cfRule type="cellIs" dxfId="143" priority="557" operator="equal">
      <formula>799</formula>
    </cfRule>
    <cfRule type="uniqueValues" priority="558"/>
  </conditionalFormatting>
  <conditionalFormatting sqref="HA17">
    <cfRule type="cellIs" dxfId="142" priority="555" operator="equal">
      <formula>799</formula>
    </cfRule>
    <cfRule type="uniqueValues" priority="556"/>
  </conditionalFormatting>
  <conditionalFormatting sqref="HA31">
    <cfRule type="cellIs" dxfId="141" priority="553" operator="equal">
      <formula>799</formula>
    </cfRule>
    <cfRule type="uniqueValues" priority="554"/>
  </conditionalFormatting>
  <conditionalFormatting sqref="HA42">
    <cfRule type="cellIs" dxfId="140" priority="551" operator="equal">
      <formula>799</formula>
    </cfRule>
    <cfRule type="uniqueValues" priority="552"/>
  </conditionalFormatting>
  <conditionalFormatting sqref="HI4">
    <cfRule type="cellIs" dxfId="139" priority="529" operator="equal">
      <formula>799</formula>
    </cfRule>
    <cfRule type="uniqueValues" priority="530"/>
  </conditionalFormatting>
  <conditionalFormatting sqref="HI9">
    <cfRule type="cellIs" dxfId="138" priority="527" operator="equal">
      <formula>799</formula>
    </cfRule>
    <cfRule type="uniqueValues" priority="528"/>
  </conditionalFormatting>
  <conditionalFormatting sqref="HI11">
    <cfRule type="cellIs" dxfId="137" priority="525" operator="equal">
      <formula>799</formula>
    </cfRule>
    <cfRule type="uniqueValues" priority="526"/>
  </conditionalFormatting>
  <conditionalFormatting sqref="HI12">
    <cfRule type="cellIs" dxfId="136" priority="523" operator="equal">
      <formula>799</formula>
    </cfRule>
    <cfRule type="uniqueValues" priority="524"/>
  </conditionalFormatting>
  <conditionalFormatting sqref="HI17">
    <cfRule type="cellIs" dxfId="135" priority="521" operator="equal">
      <formula>799</formula>
    </cfRule>
    <cfRule type="uniqueValues" priority="522"/>
  </conditionalFormatting>
  <conditionalFormatting sqref="HI31">
    <cfRule type="cellIs" dxfId="134" priority="519" operator="equal">
      <formula>799</formula>
    </cfRule>
    <cfRule type="uniqueValues" priority="520"/>
  </conditionalFormatting>
  <conditionalFormatting sqref="HI42">
    <cfRule type="cellIs" dxfId="133" priority="517" operator="equal">
      <formula>799</formula>
    </cfRule>
    <cfRule type="uniqueValues" priority="518"/>
  </conditionalFormatting>
  <conditionalFormatting sqref="HQ4">
    <cfRule type="cellIs" dxfId="132" priority="501" operator="equal">
      <formula>799</formula>
    </cfRule>
    <cfRule type="uniqueValues" priority="502"/>
  </conditionalFormatting>
  <conditionalFormatting sqref="HQ9">
    <cfRule type="cellIs" dxfId="131" priority="499" operator="equal">
      <formula>799</formula>
    </cfRule>
    <cfRule type="uniqueValues" priority="500"/>
  </conditionalFormatting>
  <conditionalFormatting sqref="HQ11">
    <cfRule type="cellIs" dxfId="130" priority="497" operator="equal">
      <formula>799</formula>
    </cfRule>
    <cfRule type="uniqueValues" priority="498"/>
  </conditionalFormatting>
  <conditionalFormatting sqref="HQ12">
    <cfRule type="cellIs" dxfId="129" priority="495" operator="equal">
      <formula>799</formula>
    </cfRule>
    <cfRule type="uniqueValues" priority="496"/>
  </conditionalFormatting>
  <conditionalFormatting sqref="HQ17">
    <cfRule type="cellIs" dxfId="128" priority="493" operator="equal">
      <formula>799</formula>
    </cfRule>
    <cfRule type="uniqueValues" priority="494"/>
  </conditionalFormatting>
  <conditionalFormatting sqref="HQ31">
    <cfRule type="cellIs" dxfId="127" priority="491" operator="equal">
      <formula>799</formula>
    </cfRule>
    <cfRule type="uniqueValues" priority="492"/>
  </conditionalFormatting>
  <conditionalFormatting sqref="HQ42">
    <cfRule type="cellIs" dxfId="126" priority="489" operator="equal">
      <formula>799</formula>
    </cfRule>
    <cfRule type="uniqueValues" priority="490"/>
  </conditionalFormatting>
  <conditionalFormatting sqref="HY4">
    <cfRule type="cellIs" dxfId="125" priority="473" operator="equal">
      <formula>799</formula>
    </cfRule>
    <cfRule type="uniqueValues" priority="474"/>
  </conditionalFormatting>
  <conditionalFormatting sqref="HY9">
    <cfRule type="cellIs" dxfId="124" priority="471" operator="equal">
      <formula>799</formula>
    </cfRule>
    <cfRule type="uniqueValues" priority="472"/>
  </conditionalFormatting>
  <conditionalFormatting sqref="HY11">
    <cfRule type="cellIs" dxfId="123" priority="469" operator="equal">
      <formula>799</formula>
    </cfRule>
    <cfRule type="uniqueValues" priority="470"/>
  </conditionalFormatting>
  <conditionalFormatting sqref="HY12">
    <cfRule type="cellIs" dxfId="122" priority="467" operator="equal">
      <formula>799</formula>
    </cfRule>
    <cfRule type="uniqueValues" priority="468"/>
  </conditionalFormatting>
  <conditionalFormatting sqref="HY17">
    <cfRule type="cellIs" dxfId="121" priority="465" operator="equal">
      <formula>799</formula>
    </cfRule>
    <cfRule type="uniqueValues" priority="466"/>
  </conditionalFormatting>
  <conditionalFormatting sqref="HY31">
    <cfRule type="cellIs" dxfId="120" priority="463" operator="equal">
      <formula>799</formula>
    </cfRule>
    <cfRule type="uniqueValues" priority="464"/>
  </conditionalFormatting>
  <conditionalFormatting sqref="HY42">
    <cfRule type="cellIs" dxfId="119" priority="461" operator="equal">
      <formula>799</formula>
    </cfRule>
    <cfRule type="uniqueValues" priority="462"/>
  </conditionalFormatting>
  <conditionalFormatting sqref="IG4">
    <cfRule type="cellIs" dxfId="118" priority="445" operator="equal">
      <formula>799</formula>
    </cfRule>
    <cfRule type="uniqueValues" priority="446"/>
  </conditionalFormatting>
  <conditionalFormatting sqref="IG9">
    <cfRule type="cellIs" dxfId="117" priority="443" operator="equal">
      <formula>799</formula>
    </cfRule>
    <cfRule type="uniqueValues" priority="444"/>
  </conditionalFormatting>
  <conditionalFormatting sqref="IG11">
    <cfRule type="cellIs" dxfId="116" priority="441" operator="equal">
      <formula>799</formula>
    </cfRule>
    <cfRule type="uniqueValues" priority="442"/>
  </conditionalFormatting>
  <conditionalFormatting sqref="IG12">
    <cfRule type="cellIs" dxfId="115" priority="439" operator="equal">
      <formula>799</formula>
    </cfRule>
    <cfRule type="uniqueValues" priority="440"/>
  </conditionalFormatting>
  <conditionalFormatting sqref="IG17">
    <cfRule type="cellIs" dxfId="114" priority="437" operator="equal">
      <formula>799</formula>
    </cfRule>
    <cfRule type="uniqueValues" priority="438"/>
  </conditionalFormatting>
  <conditionalFormatting sqref="IG31">
    <cfRule type="cellIs" dxfId="113" priority="435" operator="equal">
      <formula>799</formula>
    </cfRule>
    <cfRule type="uniqueValues" priority="436"/>
  </conditionalFormatting>
  <conditionalFormatting sqref="IG42">
    <cfRule type="cellIs" dxfId="112" priority="433" operator="equal">
      <formula>799</formula>
    </cfRule>
    <cfRule type="uniqueValues" priority="434"/>
  </conditionalFormatting>
  <conditionalFormatting sqref="IO4">
    <cfRule type="cellIs" dxfId="111" priority="417" operator="equal">
      <formula>799</formula>
    </cfRule>
    <cfRule type="uniqueValues" priority="418"/>
  </conditionalFormatting>
  <conditionalFormatting sqref="IO9">
    <cfRule type="cellIs" dxfId="110" priority="415" operator="equal">
      <formula>799</formula>
    </cfRule>
    <cfRule type="uniqueValues" priority="416"/>
  </conditionalFormatting>
  <conditionalFormatting sqref="IO11">
    <cfRule type="cellIs" dxfId="109" priority="413" operator="equal">
      <formula>799</formula>
    </cfRule>
    <cfRule type="uniqueValues" priority="414"/>
  </conditionalFormatting>
  <conditionalFormatting sqref="IO12">
    <cfRule type="cellIs" dxfId="108" priority="411" operator="equal">
      <formula>799</formula>
    </cfRule>
    <cfRule type="uniqueValues" priority="412"/>
  </conditionalFormatting>
  <conditionalFormatting sqref="IO17">
    <cfRule type="cellIs" dxfId="107" priority="409" operator="equal">
      <formula>799</formula>
    </cfRule>
    <cfRule type="uniqueValues" priority="410"/>
  </conditionalFormatting>
  <conditionalFormatting sqref="IO31">
    <cfRule type="cellIs" dxfId="106" priority="407" operator="equal">
      <formula>799</formula>
    </cfRule>
    <cfRule type="uniqueValues" priority="408"/>
  </conditionalFormatting>
  <conditionalFormatting sqref="IO42">
    <cfRule type="cellIs" dxfId="105" priority="405" operator="equal">
      <formula>799</formula>
    </cfRule>
    <cfRule type="uniqueValues" priority="406"/>
  </conditionalFormatting>
  <conditionalFormatting sqref="IW4">
    <cfRule type="cellIs" dxfId="104" priority="389" operator="equal">
      <formula>799</formula>
    </cfRule>
    <cfRule type="uniqueValues" priority="390"/>
  </conditionalFormatting>
  <conditionalFormatting sqref="IW9">
    <cfRule type="cellIs" dxfId="103" priority="387" operator="equal">
      <formula>799</formula>
    </cfRule>
    <cfRule type="uniqueValues" priority="388"/>
  </conditionalFormatting>
  <conditionalFormatting sqref="IW11">
    <cfRule type="cellIs" dxfId="102" priority="385" operator="equal">
      <formula>799</formula>
    </cfRule>
    <cfRule type="uniqueValues" priority="386"/>
  </conditionalFormatting>
  <conditionalFormatting sqref="IW12">
    <cfRule type="cellIs" dxfId="101" priority="383" operator="equal">
      <formula>799</formula>
    </cfRule>
    <cfRule type="uniqueValues" priority="384"/>
  </conditionalFormatting>
  <conditionalFormatting sqref="IW17">
    <cfRule type="cellIs" dxfId="100" priority="381" operator="equal">
      <formula>799</formula>
    </cfRule>
    <cfRule type="uniqueValues" priority="382"/>
  </conditionalFormatting>
  <conditionalFormatting sqref="IW31">
    <cfRule type="cellIs" dxfId="99" priority="379" operator="equal">
      <formula>799</formula>
    </cfRule>
    <cfRule type="uniqueValues" priority="380"/>
  </conditionalFormatting>
  <conditionalFormatting sqref="IW42">
    <cfRule type="cellIs" dxfId="98" priority="377" operator="equal">
      <formula>799</formula>
    </cfRule>
    <cfRule type="uniqueValues" priority="378"/>
  </conditionalFormatting>
  <conditionalFormatting sqref="JE4">
    <cfRule type="cellIs" dxfId="97" priority="355" operator="equal">
      <formula>799</formula>
    </cfRule>
    <cfRule type="uniqueValues" priority="356"/>
  </conditionalFormatting>
  <conditionalFormatting sqref="JE9">
    <cfRule type="cellIs" dxfId="96" priority="353" operator="equal">
      <formula>799</formula>
    </cfRule>
    <cfRule type="uniqueValues" priority="354"/>
  </conditionalFormatting>
  <conditionalFormatting sqref="JE11">
    <cfRule type="cellIs" dxfId="95" priority="351" operator="equal">
      <formula>799</formula>
    </cfRule>
    <cfRule type="uniqueValues" priority="352"/>
  </conditionalFormatting>
  <conditionalFormatting sqref="JE12">
    <cfRule type="cellIs" dxfId="94" priority="349" operator="equal">
      <formula>799</formula>
    </cfRule>
    <cfRule type="uniqueValues" priority="350"/>
  </conditionalFormatting>
  <conditionalFormatting sqref="JE17">
    <cfRule type="cellIs" dxfId="93" priority="347" operator="equal">
      <formula>799</formula>
    </cfRule>
    <cfRule type="uniqueValues" priority="348"/>
  </conditionalFormatting>
  <conditionalFormatting sqref="JE31">
    <cfRule type="cellIs" dxfId="92" priority="345" operator="equal">
      <formula>799</formula>
    </cfRule>
    <cfRule type="uniqueValues" priority="346"/>
  </conditionalFormatting>
  <conditionalFormatting sqref="JE42">
    <cfRule type="cellIs" dxfId="91" priority="343" operator="equal">
      <formula>799</formula>
    </cfRule>
    <cfRule type="uniqueValues" priority="344"/>
  </conditionalFormatting>
  <conditionalFormatting sqref="JM4">
    <cfRule type="cellIs" dxfId="90" priority="327" operator="equal">
      <formula>799</formula>
    </cfRule>
    <cfRule type="uniqueValues" priority="328"/>
  </conditionalFormatting>
  <conditionalFormatting sqref="JM9">
    <cfRule type="cellIs" dxfId="89" priority="325" operator="equal">
      <formula>799</formula>
    </cfRule>
    <cfRule type="uniqueValues" priority="326"/>
  </conditionalFormatting>
  <conditionalFormatting sqref="JM11">
    <cfRule type="cellIs" dxfId="88" priority="323" operator="equal">
      <formula>799</formula>
    </cfRule>
    <cfRule type="uniqueValues" priority="324"/>
  </conditionalFormatting>
  <conditionalFormatting sqref="JM12">
    <cfRule type="cellIs" dxfId="87" priority="321" operator="equal">
      <formula>799</formula>
    </cfRule>
    <cfRule type="uniqueValues" priority="322"/>
  </conditionalFormatting>
  <conditionalFormatting sqref="JM17">
    <cfRule type="cellIs" dxfId="86" priority="319" operator="equal">
      <formula>799</formula>
    </cfRule>
    <cfRule type="uniqueValues" priority="320"/>
  </conditionalFormatting>
  <conditionalFormatting sqref="JM31">
    <cfRule type="cellIs" dxfId="85" priority="317" operator="equal">
      <formula>799</formula>
    </cfRule>
    <cfRule type="uniqueValues" priority="318"/>
  </conditionalFormatting>
  <conditionalFormatting sqref="JM42">
    <cfRule type="cellIs" dxfId="84" priority="315" operator="equal">
      <formula>799</formula>
    </cfRule>
    <cfRule type="uniqueValues" priority="316"/>
  </conditionalFormatting>
  <conditionalFormatting sqref="JU4">
    <cfRule type="cellIs" dxfId="83" priority="299" operator="equal">
      <formula>799</formula>
    </cfRule>
    <cfRule type="uniqueValues" priority="300"/>
  </conditionalFormatting>
  <conditionalFormatting sqref="JU9">
    <cfRule type="cellIs" dxfId="82" priority="297" operator="equal">
      <formula>799</formula>
    </cfRule>
    <cfRule type="uniqueValues" priority="298"/>
  </conditionalFormatting>
  <conditionalFormatting sqref="JU11">
    <cfRule type="cellIs" dxfId="81" priority="295" operator="equal">
      <formula>799</formula>
    </cfRule>
    <cfRule type="uniqueValues" priority="296"/>
  </conditionalFormatting>
  <conditionalFormatting sqref="JU12">
    <cfRule type="cellIs" dxfId="80" priority="293" operator="equal">
      <formula>799</formula>
    </cfRule>
    <cfRule type="uniqueValues" priority="294"/>
  </conditionalFormatting>
  <conditionalFormatting sqref="JU17">
    <cfRule type="cellIs" dxfId="79" priority="291" operator="equal">
      <formula>799</formula>
    </cfRule>
    <cfRule type="uniqueValues" priority="292"/>
  </conditionalFormatting>
  <conditionalFormatting sqref="JU31">
    <cfRule type="cellIs" dxfId="78" priority="289" operator="equal">
      <formula>799</formula>
    </cfRule>
    <cfRule type="uniqueValues" priority="290"/>
  </conditionalFormatting>
  <conditionalFormatting sqref="JU42">
    <cfRule type="cellIs" dxfId="77" priority="287" operator="equal">
      <formula>799</formula>
    </cfRule>
    <cfRule type="uniqueValues" priority="288"/>
  </conditionalFormatting>
  <conditionalFormatting sqref="KK4">
    <cfRule type="cellIs" dxfId="76" priority="229" operator="equal">
      <formula>799</formula>
    </cfRule>
    <cfRule type="uniqueValues" priority="230"/>
  </conditionalFormatting>
  <conditionalFormatting sqref="KK9">
    <cfRule type="cellIs" dxfId="75" priority="227" operator="equal">
      <formula>799</formula>
    </cfRule>
    <cfRule type="uniqueValues" priority="228"/>
  </conditionalFormatting>
  <conditionalFormatting sqref="KK12">
    <cfRule type="cellIs" dxfId="74" priority="223" operator="equal">
      <formula>799</formula>
    </cfRule>
    <cfRule type="uniqueValues" priority="224"/>
  </conditionalFormatting>
  <conditionalFormatting sqref="KK17">
    <cfRule type="cellIs" dxfId="73" priority="221" operator="equal">
      <formula>799</formula>
    </cfRule>
    <cfRule type="uniqueValues" priority="222"/>
  </conditionalFormatting>
  <conditionalFormatting sqref="KK31">
    <cfRule type="cellIs" dxfId="72" priority="219" operator="equal">
      <formula>799</formula>
    </cfRule>
    <cfRule type="uniqueValues" priority="220"/>
  </conditionalFormatting>
  <conditionalFormatting sqref="KK42">
    <cfRule type="cellIs" dxfId="71" priority="217" operator="equal">
      <formula>799</formula>
    </cfRule>
    <cfRule type="uniqueValues" priority="218"/>
  </conditionalFormatting>
  <conditionalFormatting sqref="KC4">
    <cfRule type="cellIs" dxfId="70" priority="203" operator="equal">
      <formula>799</formula>
    </cfRule>
    <cfRule type="uniqueValues" priority="204"/>
  </conditionalFormatting>
  <conditionalFormatting sqref="KC9">
    <cfRule type="cellIs" dxfId="69" priority="201" operator="equal">
      <formula>799</formula>
    </cfRule>
    <cfRule type="uniqueValues" priority="202"/>
  </conditionalFormatting>
  <conditionalFormatting sqref="KC12">
    <cfRule type="cellIs" dxfId="68" priority="199" operator="equal">
      <formula>799</formula>
    </cfRule>
    <cfRule type="uniqueValues" priority="200"/>
  </conditionalFormatting>
  <conditionalFormatting sqref="KC17">
    <cfRule type="cellIs" dxfId="67" priority="197" operator="equal">
      <formula>799</formula>
    </cfRule>
    <cfRule type="uniqueValues" priority="198"/>
  </conditionalFormatting>
  <conditionalFormatting sqref="KC31">
    <cfRule type="cellIs" dxfId="66" priority="195" operator="equal">
      <formula>799</formula>
    </cfRule>
    <cfRule type="uniqueValues" priority="196"/>
  </conditionalFormatting>
  <conditionalFormatting sqref="KC42">
    <cfRule type="cellIs" dxfId="65" priority="193" operator="equal">
      <formula>799</formula>
    </cfRule>
    <cfRule type="uniqueValues" priority="194"/>
  </conditionalFormatting>
  <conditionalFormatting sqref="KS4">
    <cfRule type="cellIs" dxfId="64" priority="179" operator="equal">
      <formula>799</formula>
    </cfRule>
    <cfRule type="uniqueValues" priority="180"/>
  </conditionalFormatting>
  <conditionalFormatting sqref="KS9">
    <cfRule type="cellIs" dxfId="63" priority="177" operator="equal">
      <formula>799</formula>
    </cfRule>
    <cfRule type="uniqueValues" priority="178"/>
  </conditionalFormatting>
  <conditionalFormatting sqref="KS12">
    <cfRule type="cellIs" dxfId="62" priority="175" operator="equal">
      <formula>799</formula>
    </cfRule>
    <cfRule type="uniqueValues" priority="176"/>
  </conditionalFormatting>
  <conditionalFormatting sqref="KS17">
    <cfRule type="cellIs" dxfId="61" priority="173" operator="equal">
      <formula>799</formula>
    </cfRule>
    <cfRule type="uniqueValues" priority="174"/>
  </conditionalFormatting>
  <conditionalFormatting sqref="KS31">
    <cfRule type="cellIs" dxfId="60" priority="171" operator="equal">
      <formula>799</formula>
    </cfRule>
    <cfRule type="uniqueValues" priority="172"/>
  </conditionalFormatting>
  <conditionalFormatting sqref="KS42">
    <cfRule type="cellIs" dxfId="59" priority="169" operator="equal">
      <formula>799</formula>
    </cfRule>
    <cfRule type="uniqueValues" priority="170"/>
  </conditionalFormatting>
  <conditionalFormatting sqref="LA4">
    <cfRule type="cellIs" dxfId="58" priority="155" operator="equal">
      <formula>799</formula>
    </cfRule>
    <cfRule type="uniqueValues" priority="156"/>
  </conditionalFormatting>
  <conditionalFormatting sqref="LA9">
    <cfRule type="cellIs" dxfId="57" priority="153" operator="equal">
      <formula>799</formula>
    </cfRule>
    <cfRule type="uniqueValues" priority="154"/>
  </conditionalFormatting>
  <conditionalFormatting sqref="LA12">
    <cfRule type="cellIs" dxfId="56" priority="151" operator="equal">
      <formula>799</formula>
    </cfRule>
    <cfRule type="uniqueValues" priority="152"/>
  </conditionalFormatting>
  <conditionalFormatting sqref="LA17">
    <cfRule type="cellIs" dxfId="55" priority="149" operator="equal">
      <formula>799</formula>
    </cfRule>
    <cfRule type="uniqueValues" priority="150"/>
  </conditionalFormatting>
  <conditionalFormatting sqref="LA31">
    <cfRule type="cellIs" dxfId="54" priority="147" operator="equal">
      <formula>799</formula>
    </cfRule>
    <cfRule type="uniqueValues" priority="148"/>
  </conditionalFormatting>
  <conditionalFormatting sqref="LA42">
    <cfRule type="cellIs" dxfId="53" priority="145" operator="equal">
      <formula>799</formula>
    </cfRule>
    <cfRule type="uniqueValues" priority="146"/>
  </conditionalFormatting>
  <conditionalFormatting sqref="LI4">
    <cfRule type="cellIs" dxfId="52" priority="131" operator="equal">
      <formula>799</formula>
    </cfRule>
    <cfRule type="uniqueValues" priority="132"/>
  </conditionalFormatting>
  <conditionalFormatting sqref="LI9">
    <cfRule type="cellIs" dxfId="51" priority="129" operator="equal">
      <formula>799</formula>
    </cfRule>
    <cfRule type="uniqueValues" priority="130"/>
  </conditionalFormatting>
  <conditionalFormatting sqref="LI12">
    <cfRule type="cellIs" dxfId="50" priority="127" operator="equal">
      <formula>799</formula>
    </cfRule>
    <cfRule type="uniqueValues" priority="128"/>
  </conditionalFormatting>
  <conditionalFormatting sqref="LI17">
    <cfRule type="cellIs" dxfId="49" priority="125" operator="equal">
      <formula>799</formula>
    </cfRule>
    <cfRule type="uniqueValues" priority="126"/>
  </conditionalFormatting>
  <conditionalFormatting sqref="LI31">
    <cfRule type="cellIs" dxfId="48" priority="123" operator="equal">
      <formula>799</formula>
    </cfRule>
    <cfRule type="uniqueValues" priority="124"/>
  </conditionalFormatting>
  <conditionalFormatting sqref="LI42">
    <cfRule type="cellIs" dxfId="47" priority="121" operator="equal">
      <formula>799</formula>
    </cfRule>
    <cfRule type="uniqueValues" priority="122"/>
  </conditionalFormatting>
  <conditionalFormatting sqref="LQ4">
    <cfRule type="cellIs" dxfId="46" priority="107" operator="equal">
      <formula>799</formula>
    </cfRule>
    <cfRule type="uniqueValues" priority="108"/>
  </conditionalFormatting>
  <conditionalFormatting sqref="LQ9">
    <cfRule type="cellIs" dxfId="45" priority="105" operator="equal">
      <formula>799</formula>
    </cfRule>
    <cfRule type="uniqueValues" priority="106"/>
  </conditionalFormatting>
  <conditionalFormatting sqref="LQ12">
    <cfRule type="cellIs" dxfId="44" priority="103" operator="equal">
      <formula>799</formula>
    </cfRule>
    <cfRule type="uniqueValues" priority="104"/>
  </conditionalFormatting>
  <conditionalFormatting sqref="LQ17">
    <cfRule type="cellIs" dxfId="43" priority="101" operator="equal">
      <formula>799</formula>
    </cfRule>
    <cfRule type="uniqueValues" priority="102"/>
  </conditionalFormatting>
  <conditionalFormatting sqref="LQ31">
    <cfRule type="cellIs" dxfId="42" priority="99" operator="equal">
      <formula>799</formula>
    </cfRule>
    <cfRule type="uniqueValues" priority="100"/>
  </conditionalFormatting>
  <conditionalFormatting sqref="LQ42">
    <cfRule type="cellIs" dxfId="41" priority="97" operator="equal">
      <formula>799</formula>
    </cfRule>
    <cfRule type="uniqueValues" priority="98"/>
  </conditionalFormatting>
  <conditionalFormatting sqref="LY4">
    <cfRule type="cellIs" dxfId="40" priority="83" operator="equal">
      <formula>799</formula>
    </cfRule>
    <cfRule type="uniqueValues" priority="84"/>
  </conditionalFormatting>
  <conditionalFormatting sqref="LY9">
    <cfRule type="cellIs" dxfId="39" priority="81" operator="equal">
      <formula>799</formula>
    </cfRule>
    <cfRule type="uniqueValues" priority="82"/>
  </conditionalFormatting>
  <conditionalFormatting sqref="LY12">
    <cfRule type="cellIs" dxfId="38" priority="79" operator="equal">
      <formula>799</formula>
    </cfRule>
    <cfRule type="uniqueValues" priority="80"/>
  </conditionalFormatting>
  <conditionalFormatting sqref="LY17">
    <cfRule type="cellIs" dxfId="37" priority="77" operator="equal">
      <formula>799</formula>
    </cfRule>
    <cfRule type="uniqueValues" priority="78"/>
  </conditionalFormatting>
  <conditionalFormatting sqref="LY31">
    <cfRule type="cellIs" dxfId="36" priority="75" operator="equal">
      <formula>799</formula>
    </cfRule>
    <cfRule type="uniqueValues" priority="76"/>
  </conditionalFormatting>
  <conditionalFormatting sqref="LY42">
    <cfRule type="cellIs" dxfId="35" priority="73" operator="equal">
      <formula>799</formula>
    </cfRule>
    <cfRule type="uniqueValues" priority="74"/>
  </conditionalFormatting>
  <conditionalFormatting sqref="MO4">
    <cfRule type="cellIs" dxfId="34" priority="59" operator="equal">
      <formula>799</formula>
    </cfRule>
    <cfRule type="uniqueValues" priority="60"/>
  </conditionalFormatting>
  <conditionalFormatting sqref="MO9">
    <cfRule type="cellIs" dxfId="33" priority="57" operator="equal">
      <formula>799</formula>
    </cfRule>
    <cfRule type="uniqueValues" priority="58"/>
  </conditionalFormatting>
  <conditionalFormatting sqref="MO12">
    <cfRule type="cellIs" dxfId="32" priority="55" operator="equal">
      <formula>799</formula>
    </cfRule>
    <cfRule type="uniqueValues" priority="56"/>
  </conditionalFormatting>
  <conditionalFormatting sqref="MO17">
    <cfRule type="cellIs" dxfId="31" priority="53" operator="equal">
      <formula>799</formula>
    </cfRule>
    <cfRule type="uniqueValues" priority="54"/>
  </conditionalFormatting>
  <conditionalFormatting sqref="MO31">
    <cfRule type="cellIs" dxfId="30" priority="51" operator="equal">
      <formula>799</formula>
    </cfRule>
    <cfRule type="uniqueValues" priority="52"/>
  </conditionalFormatting>
  <conditionalFormatting sqref="MO42">
    <cfRule type="cellIs" dxfId="29" priority="49" operator="equal">
      <formula>799</formula>
    </cfRule>
    <cfRule type="uniqueValues" priority="50"/>
  </conditionalFormatting>
  <conditionalFormatting sqref="MW4">
    <cfRule type="cellIs" dxfId="28" priority="35" operator="equal">
      <formula>799</formula>
    </cfRule>
    <cfRule type="uniqueValues" priority="36"/>
  </conditionalFormatting>
  <conditionalFormatting sqref="MW9">
    <cfRule type="cellIs" dxfId="27" priority="33" operator="equal">
      <formula>799</formula>
    </cfRule>
    <cfRule type="uniqueValues" priority="34"/>
  </conditionalFormatting>
  <conditionalFormatting sqref="MW12">
    <cfRule type="cellIs" dxfId="26" priority="31" operator="equal">
      <formula>799</formula>
    </cfRule>
    <cfRule type="uniqueValues" priority="32"/>
  </conditionalFormatting>
  <conditionalFormatting sqref="MW17">
    <cfRule type="cellIs" dxfId="25" priority="29" operator="equal">
      <formula>799</formula>
    </cfRule>
    <cfRule type="uniqueValues" priority="30"/>
  </conditionalFormatting>
  <conditionalFormatting sqref="MW31">
    <cfRule type="cellIs" dxfId="24" priority="27" operator="equal">
      <formula>799</formula>
    </cfRule>
    <cfRule type="uniqueValues" priority="28"/>
  </conditionalFormatting>
  <conditionalFormatting sqref="MW42">
    <cfRule type="cellIs" dxfId="23" priority="25" operator="equal">
      <formula>799</formula>
    </cfRule>
    <cfRule type="uniqueValues" priority="26"/>
  </conditionalFormatting>
  <conditionalFormatting sqref="NE4">
    <cfRule type="cellIs" dxfId="22" priority="11" operator="equal">
      <formula>799</formula>
    </cfRule>
    <cfRule type="uniqueValues" priority="12"/>
  </conditionalFormatting>
  <conditionalFormatting sqref="NE9">
    <cfRule type="cellIs" dxfId="21" priority="9" operator="equal">
      <formula>799</formula>
    </cfRule>
    <cfRule type="uniqueValues" priority="10"/>
  </conditionalFormatting>
  <conditionalFormatting sqref="NE12">
    <cfRule type="cellIs" dxfId="20" priority="7" operator="equal">
      <formula>799</formula>
    </cfRule>
    <cfRule type="uniqueValues" priority="8"/>
  </conditionalFormatting>
  <conditionalFormatting sqref="NE17">
    <cfRule type="cellIs" dxfId="19" priority="5" operator="equal">
      <formula>799</formula>
    </cfRule>
    <cfRule type="uniqueValues" priority="6"/>
  </conditionalFormatting>
  <conditionalFormatting sqref="NE31">
    <cfRule type="cellIs" dxfId="18" priority="3" operator="equal">
      <formula>799</formula>
    </cfRule>
    <cfRule type="uniqueValues" priority="4"/>
  </conditionalFormatting>
  <conditionalFormatting sqref="NE42">
    <cfRule type="cellIs" dxfId="17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>S4/R4</f>
        <v>1</v>
      </c>
      <c r="W4" s="162">
        <f t="shared" ref="W4:W67" si="2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>AA4/Z4</f>
        <v>1</v>
      </c>
      <c r="AE4" s="162">
        <f t="shared" ref="AE4:AE67" si="3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>AJ4/AI4</f>
        <v>1</v>
      </c>
      <c r="AN4" s="162">
        <f t="shared" ref="AN4:AN67" si="4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>AR4/AQ4</f>
        <v>1</v>
      </c>
      <c r="AV4" s="162">
        <f t="shared" ref="AV4:AV67" si="5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6">BD4/BC4</f>
        <v>1</v>
      </c>
      <c r="BH4" s="162">
        <f t="shared" ref="BH4:BH67" si="7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8">BL4/BK4</f>
        <v>1</v>
      </c>
      <c r="BP4" s="162">
        <f t="shared" ref="BP4:BP67" si="9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0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1">S5/R5</f>
        <v>1</v>
      </c>
      <c r="W5" s="162">
        <f t="shared" si="2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2">AA5/Z5</f>
        <v>1</v>
      </c>
      <c r="AE5" s="162">
        <f t="shared" si="3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3">AJ5/AI5</f>
        <v>1</v>
      </c>
      <c r="AN5" s="162">
        <f t="shared" si="4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4">AR5/AQ5</f>
        <v>1</v>
      </c>
      <c r="AV5" s="162">
        <f t="shared" si="5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6"/>
        <v>1</v>
      </c>
      <c r="BH5" s="162">
        <f t="shared" si="7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8"/>
        <v>1</v>
      </c>
      <c r="BP5" s="162">
        <f t="shared" si="9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0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1"/>
        <v>1</v>
      </c>
      <c r="W6" s="162">
        <f t="shared" si="2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2"/>
        <v>1</v>
      </c>
      <c r="AE6" s="162">
        <f t="shared" si="3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3"/>
        <v>1</v>
      </c>
      <c r="AN6" s="162">
        <f t="shared" si="4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4"/>
        <v>1</v>
      </c>
      <c r="AV6" s="162">
        <f t="shared" si="5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6"/>
        <v>1</v>
      </c>
      <c r="BH6" s="162">
        <f t="shared" si="7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8"/>
        <v>1</v>
      </c>
      <c r="BP6" s="162">
        <f t="shared" si="9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0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1"/>
        <v>1</v>
      </c>
      <c r="W7" s="162">
        <f t="shared" si="2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2"/>
        <v>1</v>
      </c>
      <c r="AE7" s="162">
        <f t="shared" si="3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3"/>
        <v>1</v>
      </c>
      <c r="AN7" s="162">
        <f t="shared" si="4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4"/>
        <v>1</v>
      </c>
      <c r="AV7" s="162">
        <f t="shared" si="5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6"/>
        <v>1</v>
      </c>
      <c r="BH7" s="162">
        <f t="shared" si="7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8"/>
        <v>1</v>
      </c>
      <c r="BP7" s="162">
        <f t="shared" si="9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0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1"/>
        <v>0.7385057471264368</v>
      </c>
      <c r="W8" s="162">
        <f t="shared" si="2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2"/>
        <v>0.7385057471264368</v>
      </c>
      <c r="AE8" s="162">
        <f t="shared" si="3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3"/>
        <v>0.7385057471264368</v>
      </c>
      <c r="AN8" s="162">
        <f t="shared" si="4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4"/>
        <v>0.7385057471264368</v>
      </c>
      <c r="AV8" s="162">
        <f t="shared" si="5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6"/>
        <v>0.7385057471264368</v>
      </c>
      <c r="BH8" s="162">
        <f t="shared" si="7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8"/>
        <v>0.74855491329479773</v>
      </c>
      <c r="BP8" s="162">
        <f t="shared" si="9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1"/>
        <v>1</v>
      </c>
      <c r="W9" s="162">
        <f t="shared" si="2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2"/>
        <v>1</v>
      </c>
      <c r="AE9" s="162">
        <f t="shared" si="3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3"/>
        <v>1</v>
      </c>
      <c r="AN9" s="162">
        <f t="shared" si="4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4"/>
        <v>1</v>
      </c>
      <c r="AV9" s="162">
        <f t="shared" si="5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6"/>
        <v>1</v>
      </c>
      <c r="BH9" s="162">
        <f t="shared" si="7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8"/>
        <v>1</v>
      </c>
      <c r="BP9" s="162">
        <f t="shared" si="9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>BS9/BR9</f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0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1"/>
        <v>1</v>
      </c>
      <c r="W10" s="162">
        <f t="shared" si="2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2"/>
        <v>1</v>
      </c>
      <c r="AE10" s="162">
        <f t="shared" si="3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3"/>
        <v>1</v>
      </c>
      <c r="AN10" s="162">
        <f t="shared" si="4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4"/>
        <v>1</v>
      </c>
      <c r="AV10" s="162">
        <f t="shared" si="5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6"/>
        <v>1</v>
      </c>
      <c r="BH10" s="162">
        <f t="shared" si="7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8"/>
        <v>1</v>
      </c>
      <c r="BP10" s="162">
        <f t="shared" si="9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1"/>
        <v>0.98701298701298701</v>
      </c>
      <c r="W11" s="162">
        <f t="shared" si="2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2"/>
        <v>0.98701298701298701</v>
      </c>
      <c r="AE11" s="162">
        <f t="shared" si="3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3"/>
        <v>0.98701298701298701</v>
      </c>
      <c r="AN11" s="162">
        <f t="shared" si="4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4"/>
        <v>0.98701298701298701</v>
      </c>
      <c r="AV11" s="162">
        <f t="shared" si="5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6"/>
        <v>0.98701298701298701</v>
      </c>
      <c r="BH11" s="162">
        <f t="shared" si="7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8"/>
        <v>0.98701298701298701</v>
      </c>
      <c r="BP11" s="162">
        <f t="shared" si="9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>BS11/BR11</f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1"/>
        <v>1</v>
      </c>
      <c r="W12" s="162">
        <f t="shared" si="2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2"/>
        <v>1</v>
      </c>
      <c r="AE12" s="162">
        <f t="shared" si="3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3"/>
        <v>1</v>
      </c>
      <c r="AN12" s="162">
        <f t="shared" si="4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4"/>
        <v>1</v>
      </c>
      <c r="AV12" s="162">
        <f t="shared" si="5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6"/>
        <v>1</v>
      </c>
      <c r="BH12" s="162">
        <f t="shared" si="7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8"/>
        <v>1</v>
      </c>
      <c r="BP12" s="162">
        <f t="shared" si="9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>BS12/BR12</f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0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1"/>
        <v>1</v>
      </c>
      <c r="W13" s="162">
        <f t="shared" si="2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2"/>
        <v>1</v>
      </c>
      <c r="AE13" s="162">
        <f t="shared" si="3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3"/>
        <v>1</v>
      </c>
      <c r="AN13" s="162">
        <f t="shared" si="4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4"/>
        <v>1</v>
      </c>
      <c r="AV13" s="162">
        <f t="shared" si="5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6"/>
        <v>1</v>
      </c>
      <c r="BH13" s="162">
        <f t="shared" si="7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8"/>
        <v>1</v>
      </c>
      <c r="BP13" s="162">
        <f t="shared" si="9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1"/>
        <v>1</v>
      </c>
      <c r="W14" s="162">
        <f t="shared" si="2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2"/>
        <v>1</v>
      </c>
      <c r="AE14" s="162">
        <f t="shared" si="3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3"/>
        <v>1</v>
      </c>
      <c r="AN14" s="162">
        <f t="shared" si="4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4"/>
        <v>1</v>
      </c>
      <c r="AV14" s="162">
        <f t="shared" si="5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6"/>
        <v>1</v>
      </c>
      <c r="BH14" s="162">
        <f t="shared" si="7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8"/>
        <v>1</v>
      </c>
      <c r="BP14" s="162">
        <f t="shared" si="9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>BS14/BR14</f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0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1"/>
        <v>0.83333333333333337</v>
      </c>
      <c r="W15" s="162">
        <f t="shared" si="2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2"/>
        <v>0.83333333333333337</v>
      </c>
      <c r="AE15" s="162">
        <f t="shared" si="3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3"/>
        <v>0.83333333333333337</v>
      </c>
      <c r="AN15" s="162">
        <f t="shared" si="4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4"/>
        <v>0.83333333333333337</v>
      </c>
      <c r="AV15" s="162">
        <f t="shared" si="5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6"/>
        <v>0.83333333333333337</v>
      </c>
      <c r="BH15" s="162">
        <f t="shared" si="7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8"/>
        <v>0.83333333333333337</v>
      </c>
      <c r="BP15" s="162">
        <f t="shared" si="9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0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1"/>
        <v>1</v>
      </c>
      <c r="W16" s="162">
        <f t="shared" si="2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2"/>
        <v>1</v>
      </c>
      <c r="AE16" s="162">
        <f t="shared" si="3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3"/>
        <v>1</v>
      </c>
      <c r="AN16" s="162">
        <f t="shared" si="4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4"/>
        <v>1</v>
      </c>
      <c r="AV16" s="162">
        <f t="shared" si="5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6"/>
        <v>1</v>
      </c>
      <c r="BH16" s="162">
        <f t="shared" si="7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8"/>
        <v>1</v>
      </c>
      <c r="BP16" s="162">
        <f t="shared" si="9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2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3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4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5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6"/>
        <v>0.98407643312101911</v>
      </c>
      <c r="BH17" s="162">
        <f t="shared" si="7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8"/>
        <v>0.98407643312101911</v>
      </c>
      <c r="BP17" s="162">
        <f t="shared" si="9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>BS17/BR17</f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0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1"/>
        <v>1</v>
      </c>
      <c r="W18" s="162">
        <f t="shared" si="2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2"/>
        <v>1</v>
      </c>
      <c r="AE18" s="162">
        <f t="shared" si="3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3"/>
        <v>1</v>
      </c>
      <c r="AN18" s="162">
        <f t="shared" si="4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4"/>
        <v>1</v>
      </c>
      <c r="AV18" s="162">
        <f t="shared" si="5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6"/>
        <v>1</v>
      </c>
      <c r="BH18" s="162">
        <f t="shared" si="7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8"/>
        <v>1</v>
      </c>
      <c r="BP18" s="162">
        <f t="shared" si="9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0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1"/>
        <v>3.9408866995073892E-2</v>
      </c>
      <c r="W19" s="162">
        <f t="shared" si="2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2"/>
        <v>3.9408866995073892E-2</v>
      </c>
      <c r="AE19" s="162">
        <f t="shared" si="3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3"/>
        <v>3.9408866995073892E-2</v>
      </c>
      <c r="AN19" s="162">
        <f t="shared" si="4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4"/>
        <v>3.9408866995073892E-2</v>
      </c>
      <c r="AV19" s="162">
        <f t="shared" si="5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6"/>
        <v>3.9408866995073892E-2</v>
      </c>
      <c r="BH19" s="162">
        <f t="shared" si="7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8"/>
        <v>3.9408866995073892E-2</v>
      </c>
      <c r="BP19" s="162">
        <f t="shared" si="9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0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1"/>
        <v>0.4375</v>
      </c>
      <c r="W20" s="178">
        <f t="shared" si="2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2"/>
        <v>0.4375</v>
      </c>
      <c r="AE20" s="178">
        <f t="shared" si="3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3"/>
        <v>0.4375</v>
      </c>
      <c r="AN20" s="178">
        <f t="shared" si="4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4"/>
        <v>0.4375</v>
      </c>
      <c r="AV20" s="178">
        <f t="shared" si="5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6"/>
        <v>0.4375</v>
      </c>
      <c r="BH20" s="162">
        <f t="shared" si="7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8"/>
        <v>0.4375</v>
      </c>
      <c r="BP20" s="162">
        <f t="shared" si="9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0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1"/>
        <v>0.92</v>
      </c>
      <c r="W21" s="162">
        <f t="shared" si="2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3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4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5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6"/>
        <v>0.88</v>
      </c>
      <c r="BH21" s="162">
        <f t="shared" si="7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8"/>
        <v>0.88</v>
      </c>
      <c r="BP21" s="162">
        <f t="shared" si="9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>BS21/BR21</f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1"/>
        <v>1</v>
      </c>
      <c r="W22" s="162">
        <f t="shared" si="2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>AA22/Z22</f>
        <v>1</v>
      </c>
      <c r="AE22" s="162">
        <f t="shared" si="3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>AJ22/AI22</f>
        <v>1</v>
      </c>
      <c r="AN22" s="162">
        <f t="shared" si="4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>AR22/AQ22</f>
        <v>1</v>
      </c>
      <c r="AV22" s="162">
        <f t="shared" si="5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6"/>
        <v>1</v>
      </c>
      <c r="BH22" s="162">
        <f t="shared" si="7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8"/>
        <v>1</v>
      </c>
      <c r="BP22" s="162">
        <f t="shared" si="9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>BS22/BR22</f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0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1"/>
        <v>0.99319727891156462</v>
      </c>
      <c r="W23" s="162">
        <f t="shared" si="2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2"/>
        <v>0.99319727891156462</v>
      </c>
      <c r="AE23" s="162">
        <f t="shared" si="3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3"/>
        <v>0.99319727891156462</v>
      </c>
      <c r="AN23" s="162">
        <f t="shared" si="4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4"/>
        <v>0.99319727891156462</v>
      </c>
      <c r="AV23" s="162">
        <f t="shared" si="5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6"/>
        <v>0.99319727891156462</v>
      </c>
      <c r="BH23" s="162">
        <f t="shared" si="7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8"/>
        <v>0.99319727891156462</v>
      </c>
      <c r="BP23" s="162">
        <f t="shared" si="9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0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1"/>
        <v>1</v>
      </c>
      <c r="W24" s="162">
        <f t="shared" si="2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2"/>
        <v>1</v>
      </c>
      <c r="AE24" s="162">
        <f t="shared" si="3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3"/>
        <v>1</v>
      </c>
      <c r="AN24" s="162">
        <f t="shared" si="4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4"/>
        <v>1</v>
      </c>
      <c r="AV24" s="162">
        <f t="shared" si="5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6"/>
        <v>1</v>
      </c>
      <c r="BH24" s="162">
        <f t="shared" si="7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8"/>
        <v>1</v>
      </c>
      <c r="BP24" s="162">
        <f t="shared" si="9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0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1"/>
        <v>0.49289099526066349</v>
      </c>
      <c r="W25" s="162">
        <f t="shared" si="2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2"/>
        <v>0.49289099526066349</v>
      </c>
      <c r="AE25" s="162">
        <f t="shared" si="3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3"/>
        <v>0.49289099526066349</v>
      </c>
      <c r="AN25" s="162">
        <f t="shared" si="4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4"/>
        <v>0.49289099526066349</v>
      </c>
      <c r="AV25" s="162">
        <f t="shared" si="5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6"/>
        <v>0.49289099526066349</v>
      </c>
      <c r="BH25" s="162">
        <f t="shared" si="7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8"/>
        <v>0.49289099526066349</v>
      </c>
      <c r="BP25" s="162">
        <f t="shared" si="9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0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1"/>
        <v>0.66666666666666663</v>
      </c>
      <c r="W26" s="162">
        <f t="shared" si="2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2"/>
        <v>0.66666666666666663</v>
      </c>
      <c r="AE26" s="162">
        <f t="shared" si="3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3"/>
        <v>0.66666666666666663</v>
      </c>
      <c r="AN26" s="162">
        <f t="shared" si="4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4"/>
        <v>0.66666666666666663</v>
      </c>
      <c r="AV26" s="162">
        <f t="shared" si="5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6"/>
        <v>0.66666666666666663</v>
      </c>
      <c r="BH26" s="162">
        <f t="shared" si="7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8"/>
        <v>0.5</v>
      </c>
      <c r="BP26" s="162">
        <f t="shared" si="9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0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1"/>
        <v>0.99744897959183676</v>
      </c>
      <c r="W27" s="162">
        <f t="shared" si="2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2"/>
        <v>0.99744897959183676</v>
      </c>
      <c r="AE27" s="162">
        <f t="shared" si="3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3"/>
        <v>0.99744897959183676</v>
      </c>
      <c r="AN27" s="162">
        <f t="shared" si="4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4"/>
        <v>0.99744897959183676</v>
      </c>
      <c r="AV27" s="162">
        <f t="shared" si="5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6"/>
        <v>0.99744897959183676</v>
      </c>
      <c r="BH27" s="162">
        <f t="shared" si="7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8"/>
        <v>0.99744897959183676</v>
      </c>
      <c r="BP27" s="162">
        <f t="shared" si="9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0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1"/>
        <v>1</v>
      </c>
      <c r="W28" s="162">
        <f t="shared" si="2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2"/>
        <v>1</v>
      </c>
      <c r="AE28" s="162">
        <f t="shared" si="3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3"/>
        <v>1</v>
      </c>
      <c r="AN28" s="162">
        <f t="shared" si="4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4"/>
        <v>1</v>
      </c>
      <c r="AV28" s="162">
        <f t="shared" si="5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6"/>
        <v>1</v>
      </c>
      <c r="BH28" s="162">
        <f t="shared" si="7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8"/>
        <v>1</v>
      </c>
      <c r="BP28" s="162">
        <f t="shared" si="9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0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1"/>
        <v>1</v>
      </c>
      <c r="W29" s="162">
        <f t="shared" si="2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2"/>
        <v>1</v>
      </c>
      <c r="AE29" s="162">
        <f t="shared" si="3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3"/>
        <v>1</v>
      </c>
      <c r="AN29" s="162">
        <f t="shared" si="4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4"/>
        <v>1</v>
      </c>
      <c r="AV29" s="162">
        <f t="shared" si="5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6"/>
        <v>1</v>
      </c>
      <c r="BH29" s="162">
        <f t="shared" si="7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8"/>
        <v>1</v>
      </c>
      <c r="BP29" s="162">
        <f t="shared" si="9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0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1"/>
        <v>1</v>
      </c>
      <c r="W30" s="162">
        <f t="shared" si="2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2"/>
        <v>1</v>
      </c>
      <c r="AE30" s="162">
        <f t="shared" si="3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3"/>
        <v>1</v>
      </c>
      <c r="AN30" s="162">
        <f t="shared" si="4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4"/>
        <v>1</v>
      </c>
      <c r="AV30" s="162">
        <f t="shared" si="5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6"/>
        <v>1</v>
      </c>
      <c r="BH30" s="162">
        <f t="shared" si="7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8"/>
        <v>1</v>
      </c>
      <c r="BP30" s="162">
        <f t="shared" si="9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1"/>
        <v>1</v>
      </c>
      <c r="W31" s="162">
        <f t="shared" si="2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2"/>
        <v>1</v>
      </c>
      <c r="AE31" s="162">
        <f t="shared" si="3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3"/>
        <v>1</v>
      </c>
      <c r="AN31" s="162">
        <f t="shared" si="4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4"/>
        <v>1</v>
      </c>
      <c r="AV31" s="162">
        <f t="shared" si="5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6"/>
        <v>1</v>
      </c>
      <c r="BH31" s="162">
        <f t="shared" si="7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8"/>
        <v>1</v>
      </c>
      <c r="BP31" s="162">
        <f t="shared" si="9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>BS31/BR31</f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0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1"/>
        <v>1</v>
      </c>
      <c r="W32" s="162">
        <f t="shared" si="2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2"/>
        <v>1</v>
      </c>
      <c r="AE32" s="162">
        <f t="shared" si="3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3"/>
        <v>1</v>
      </c>
      <c r="AN32" s="162">
        <f t="shared" si="4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4"/>
        <v>1</v>
      </c>
      <c r="AV32" s="162">
        <f t="shared" si="5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6"/>
        <v>1</v>
      </c>
      <c r="BH32" s="162">
        <f t="shared" si="7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8"/>
        <v>1</v>
      </c>
      <c r="BP32" s="162">
        <f t="shared" si="9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0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1"/>
        <v>0.5</v>
      </c>
      <c r="W33" s="162">
        <f t="shared" si="2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2"/>
        <v>0.5</v>
      </c>
      <c r="AE33" s="162">
        <f t="shared" si="3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3"/>
        <v>0.5</v>
      </c>
      <c r="AN33" s="162">
        <f t="shared" si="4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4"/>
        <v>0.5</v>
      </c>
      <c r="AV33" s="162">
        <f t="shared" si="5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6"/>
        <v>0.5</v>
      </c>
      <c r="BH33" s="162">
        <f t="shared" si="7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8"/>
        <v>0.5</v>
      </c>
      <c r="BP33" s="162">
        <f t="shared" si="9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0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1"/>
        <v>0.93333333333333335</v>
      </c>
      <c r="W34" s="162">
        <f t="shared" si="2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2"/>
        <v>0.8666666666666667</v>
      </c>
      <c r="AE34" s="162">
        <f t="shared" si="3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3"/>
        <v>0.8666666666666667</v>
      </c>
      <c r="AN34" s="162">
        <f t="shared" si="4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4"/>
        <v>0.8666666666666667</v>
      </c>
      <c r="AV34" s="162">
        <f t="shared" si="5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6"/>
        <v>1</v>
      </c>
      <c r="BH34" s="162">
        <f t="shared" si="7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8"/>
        <v>1</v>
      </c>
      <c r="BP34" s="162">
        <f t="shared" si="9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0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1"/>
        <v>1</v>
      </c>
      <c r="W35" s="162">
        <f t="shared" si="2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2"/>
        <v>1</v>
      </c>
      <c r="AE35" s="162">
        <f t="shared" si="3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3"/>
        <v>1</v>
      </c>
      <c r="AN35" s="162">
        <f t="shared" si="4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4"/>
        <v>1</v>
      </c>
      <c r="AV35" s="162">
        <f t="shared" si="5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6"/>
        <v>1</v>
      </c>
      <c r="BH35" s="162">
        <f t="shared" si="7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8"/>
        <v>1</v>
      </c>
      <c r="BP35" s="162">
        <f t="shared" si="9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0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1"/>
        <v>1</v>
      </c>
      <c r="W36" s="162">
        <f t="shared" si="2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2"/>
        <v>1</v>
      </c>
      <c r="AE36" s="162">
        <f t="shared" si="3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3"/>
        <v>1</v>
      </c>
      <c r="AN36" s="162">
        <f t="shared" si="4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4"/>
        <v>1</v>
      </c>
      <c r="AV36" s="162">
        <f t="shared" si="5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6"/>
        <v>1</v>
      </c>
      <c r="BH36" s="162">
        <f t="shared" si="7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8"/>
        <v>1</v>
      </c>
      <c r="BP36" s="162">
        <f t="shared" si="9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0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1"/>
        <v>0.8571428571428571</v>
      </c>
      <c r="W37" s="162">
        <f t="shared" si="2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2"/>
        <v>0.8571428571428571</v>
      </c>
      <c r="AE37" s="162">
        <f t="shared" si="3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3"/>
        <v>0.8571428571428571</v>
      </c>
      <c r="AN37" s="162">
        <f t="shared" si="4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4"/>
        <v>0.8571428571428571</v>
      </c>
      <c r="AV37" s="162">
        <f t="shared" si="5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6"/>
        <v>0.8571428571428571</v>
      </c>
      <c r="BH37" s="162">
        <f t="shared" si="7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8"/>
        <v>0.8571428571428571</v>
      </c>
      <c r="BP37" s="162">
        <f t="shared" si="9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0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1"/>
        <v>1</v>
      </c>
      <c r="W38" s="162">
        <f t="shared" si="2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2"/>
        <v>1</v>
      </c>
      <c r="AE38" s="162">
        <f t="shared" si="3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3"/>
        <v>1</v>
      </c>
      <c r="AN38" s="162">
        <f t="shared" si="4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4"/>
        <v>1</v>
      </c>
      <c r="AV38" s="162">
        <f t="shared" si="5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6"/>
        <v>1</v>
      </c>
      <c r="BH38" s="162">
        <f t="shared" si="7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8"/>
        <v>1</v>
      </c>
      <c r="BP38" s="162">
        <f t="shared" si="9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0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1"/>
        <v>0.41176470588235292</v>
      </c>
      <c r="W39" s="162">
        <f t="shared" si="2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2"/>
        <v>0.41176470588235292</v>
      </c>
      <c r="AE39" s="162">
        <f t="shared" si="3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3"/>
        <v>0.41176470588235292</v>
      </c>
      <c r="AN39" s="162">
        <f t="shared" si="4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4"/>
        <v>0.41176470588235292</v>
      </c>
      <c r="AV39" s="162">
        <f t="shared" si="5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6"/>
        <v>0.41176470588235292</v>
      </c>
      <c r="BH39" s="162">
        <f t="shared" si="7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8"/>
        <v>0.41176470588235292</v>
      </c>
      <c r="BP39" s="162">
        <f t="shared" si="9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0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1"/>
        <v>0.99346405228758172</v>
      </c>
      <c r="W40" s="162">
        <f t="shared" si="2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2"/>
        <v>0.99346405228758172</v>
      </c>
      <c r="AE40" s="162">
        <f t="shared" si="3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3"/>
        <v>0.99346405228758172</v>
      </c>
      <c r="AN40" s="162">
        <f t="shared" si="4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4"/>
        <v>0.99346405228758172</v>
      </c>
      <c r="AV40" s="162">
        <f t="shared" si="5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6"/>
        <v>0.99346405228758172</v>
      </c>
      <c r="BH40" s="162">
        <f t="shared" si="7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8"/>
        <v>0.99346405228758172</v>
      </c>
      <c r="BP40" s="162">
        <f t="shared" si="9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0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1"/>
        <v>0.82089552238805974</v>
      </c>
      <c r="W41" s="162">
        <f t="shared" si="2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2"/>
        <v>0.82089552238805974</v>
      </c>
      <c r="AE41" s="162">
        <f t="shared" si="3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3"/>
        <v>0.82089552238805974</v>
      </c>
      <c r="AN41" s="162">
        <f t="shared" si="4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4"/>
        <v>0.82089552238805974</v>
      </c>
      <c r="AV41" s="162">
        <f t="shared" si="5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6"/>
        <v>0.82089552238805974</v>
      </c>
      <c r="BH41" s="162">
        <f t="shared" si="7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8"/>
        <v>0.82089552238805974</v>
      </c>
      <c r="BP41" s="162">
        <f t="shared" si="9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1"/>
        <v>1</v>
      </c>
      <c r="W42" s="162">
        <f t="shared" si="2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2"/>
        <v>1</v>
      </c>
      <c r="AE42" s="162">
        <f t="shared" si="3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3"/>
        <v>1</v>
      </c>
      <c r="AN42" s="162">
        <f t="shared" si="4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4"/>
        <v>1</v>
      </c>
      <c r="AV42" s="162">
        <f t="shared" si="5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6"/>
        <v>1</v>
      </c>
      <c r="BH42" s="162">
        <f t="shared" si="7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8"/>
        <v>1</v>
      </c>
      <c r="BP42" s="162">
        <f t="shared" si="9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>BS42/BR42</f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1"/>
        <v>0.96296296296296291</v>
      </c>
      <c r="W43" s="162">
        <f t="shared" si="2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2"/>
        <v>0.96296296296296291</v>
      </c>
      <c r="AE43" s="162">
        <f t="shared" si="3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3"/>
        <v>0.96296296296296291</v>
      </c>
      <c r="AN43" s="162">
        <f t="shared" si="4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4"/>
        <v>0.96296296296296291</v>
      </c>
      <c r="AV43" s="162">
        <f t="shared" si="5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6"/>
        <v>0.96296296296296291</v>
      </c>
      <c r="BH43" s="162">
        <f t="shared" si="7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8"/>
        <v>0.96296296296296291</v>
      </c>
      <c r="BP43" s="162">
        <f t="shared" si="9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>BS43/BR43</f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0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1"/>
        <v>1</v>
      </c>
      <c r="W44" s="162">
        <f t="shared" si="2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2"/>
        <v>1</v>
      </c>
      <c r="AE44" s="162">
        <f t="shared" si="3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3"/>
        <v>1</v>
      </c>
      <c r="AN44" s="162">
        <f t="shared" si="4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4"/>
        <v>1</v>
      </c>
      <c r="AV44" s="162">
        <f t="shared" si="5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6"/>
        <v>1</v>
      </c>
      <c r="BH44" s="162">
        <f t="shared" si="7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8"/>
        <v>1</v>
      </c>
      <c r="BP44" s="162">
        <f t="shared" si="9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0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1"/>
        <v>0.68</v>
      </c>
      <c r="W45" s="162">
        <f t="shared" si="2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2"/>
        <v>0.68</v>
      </c>
      <c r="AE45" s="162">
        <f t="shared" si="3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3"/>
        <v>0.68</v>
      </c>
      <c r="AN45" s="162">
        <f t="shared" si="4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4"/>
        <v>0.68</v>
      </c>
      <c r="AV45" s="162">
        <f t="shared" si="5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6"/>
        <v>0.68</v>
      </c>
      <c r="BH45" s="162">
        <f t="shared" si="7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8"/>
        <v>0.68</v>
      </c>
      <c r="BP45" s="162">
        <f t="shared" si="9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0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1"/>
        <v>0.99105145413870244</v>
      </c>
      <c r="W46" s="162">
        <f t="shared" si="2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2"/>
        <v>0.99105145413870244</v>
      </c>
      <c r="AE46" s="162">
        <f t="shared" si="3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3"/>
        <v>0.99105145413870244</v>
      </c>
      <c r="AN46" s="162">
        <f t="shared" si="4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4"/>
        <v>0.99105145413870244</v>
      </c>
      <c r="AV46" s="162">
        <f t="shared" si="5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6"/>
        <v>0.99105145413870244</v>
      </c>
      <c r="BH46" s="162">
        <f t="shared" si="7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8"/>
        <v>0.99105145413870244</v>
      </c>
      <c r="BP46" s="162">
        <f t="shared" si="9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0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1"/>
        <v>1</v>
      </c>
      <c r="W47" s="162">
        <f t="shared" si="2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2"/>
        <v>1</v>
      </c>
      <c r="AE47" s="162">
        <f t="shared" si="3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3"/>
        <v>1</v>
      </c>
      <c r="AN47" s="162">
        <f t="shared" si="4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4"/>
        <v>1</v>
      </c>
      <c r="AV47" s="162">
        <f t="shared" si="5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6"/>
        <v>1</v>
      </c>
      <c r="BH47" s="162">
        <f t="shared" si="7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8"/>
        <v>1</v>
      </c>
      <c r="BP47" s="162">
        <f t="shared" si="9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0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1"/>
        <v>1</v>
      </c>
      <c r="W48" s="162">
        <f t="shared" si="2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2"/>
        <v>1</v>
      </c>
      <c r="AE48" s="162">
        <f t="shared" si="3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3"/>
        <v>1</v>
      </c>
      <c r="AN48" s="162">
        <f t="shared" si="4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4"/>
        <v>1</v>
      </c>
      <c r="AV48" s="162">
        <f t="shared" si="5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6"/>
        <v>1</v>
      </c>
      <c r="BH48" s="162">
        <f t="shared" si="7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8"/>
        <v>1</v>
      </c>
      <c r="BP48" s="162">
        <f t="shared" si="9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0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1"/>
        <v>0.76902887139107612</v>
      </c>
      <c r="W49" s="162">
        <f t="shared" si="2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2"/>
        <v>0.76902887139107612</v>
      </c>
      <c r="AE49" s="162">
        <f t="shared" si="3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3"/>
        <v>0.76902887139107612</v>
      </c>
      <c r="AN49" s="162">
        <f t="shared" si="4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4"/>
        <v>0.76902887139107612</v>
      </c>
      <c r="AV49" s="162">
        <f t="shared" si="5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6"/>
        <v>0.76902887139107612</v>
      </c>
      <c r="BH49" s="162">
        <f t="shared" si="7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8"/>
        <v>0.77427821522309714</v>
      </c>
      <c r="BP49" s="162">
        <f t="shared" si="9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0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1"/>
        <v>0.87403598971722363</v>
      </c>
      <c r="W50" s="162">
        <f t="shared" si="2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2"/>
        <v>0.87146529562982</v>
      </c>
      <c r="AE50" s="162">
        <f t="shared" si="3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3"/>
        <v>0.87146529562982</v>
      </c>
      <c r="AN50" s="162">
        <f t="shared" si="4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4"/>
        <v>0.87146529562982</v>
      </c>
      <c r="AV50" s="162">
        <f t="shared" si="5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6"/>
        <v>0.87146529562982</v>
      </c>
      <c r="BH50" s="162">
        <f t="shared" si="7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8"/>
        <v>0.87146529562982</v>
      </c>
      <c r="BP50" s="162">
        <f t="shared" si="9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0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1"/>
        <v>0.9555555555555556</v>
      </c>
      <c r="W51" s="162">
        <f t="shared" si="2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2"/>
        <v>0.9555555555555556</v>
      </c>
      <c r="AE51" s="162">
        <f t="shared" si="3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3"/>
        <v>0.9555555555555556</v>
      </c>
      <c r="AN51" s="162">
        <f t="shared" si="4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4"/>
        <v>0.9555555555555556</v>
      </c>
      <c r="AV51" s="162">
        <f t="shared" si="5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6"/>
        <v>0.9555555555555556</v>
      </c>
      <c r="BH51" s="162">
        <f t="shared" si="7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8"/>
        <v>0.9555555555555556</v>
      </c>
      <c r="BP51" s="162">
        <f t="shared" si="9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0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1"/>
        <v>0.99247648902821317</v>
      </c>
      <c r="W52" s="162">
        <f t="shared" si="2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2"/>
        <v>0.99247648902821317</v>
      </c>
      <c r="AE52" s="162">
        <f t="shared" si="3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3"/>
        <v>0.99247648902821317</v>
      </c>
      <c r="AN52" s="162">
        <f t="shared" si="4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4"/>
        <v>0.99247648902821317</v>
      </c>
      <c r="AV52" s="162">
        <f t="shared" si="5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6"/>
        <v>0.99247648902821317</v>
      </c>
      <c r="BH52" s="162">
        <f t="shared" si="7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8"/>
        <v>0.9924859110832811</v>
      </c>
      <c r="BP52" s="162">
        <f t="shared" si="9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0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1"/>
        <v>0.98295454545454541</v>
      </c>
      <c r="W53" s="162">
        <f t="shared" si="2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2"/>
        <v>0.98863636363636365</v>
      </c>
      <c r="AE53" s="162">
        <f t="shared" si="3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3"/>
        <v>0.98863636363636365</v>
      </c>
      <c r="AN53" s="162">
        <f t="shared" si="4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4"/>
        <v>0.98863636363636365</v>
      </c>
      <c r="AV53" s="162">
        <f t="shared" si="5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6"/>
        <v>0.98863636363636365</v>
      </c>
      <c r="BH53" s="162">
        <f t="shared" si="7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8"/>
        <v>0.98863636363636365</v>
      </c>
      <c r="BP53" s="162">
        <f t="shared" si="9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0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1"/>
        <v>0.96536796536796532</v>
      </c>
      <c r="W54" s="162">
        <f t="shared" si="2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2"/>
        <v>0.96536796536796532</v>
      </c>
      <c r="AE54" s="162">
        <f t="shared" si="3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3"/>
        <v>0.96536796536796532</v>
      </c>
      <c r="AN54" s="162">
        <f t="shared" si="4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4"/>
        <v>0.96536796536796532</v>
      </c>
      <c r="AV54" s="162">
        <f t="shared" si="5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6"/>
        <v>0.96536796536796532</v>
      </c>
      <c r="BH54" s="162">
        <f t="shared" si="7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8"/>
        <v>0.96536796536796532</v>
      </c>
      <c r="BP54" s="162">
        <f t="shared" si="9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1"/>
        <v>0.96354166666666663</v>
      </c>
      <c r="W55" s="162">
        <f t="shared" si="2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2"/>
        <v>0.96354166666666663</v>
      </c>
      <c r="AE55" s="162">
        <f t="shared" si="3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3"/>
        <v>0.96354166666666663</v>
      </c>
      <c r="AN55" s="162">
        <f t="shared" si="4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4"/>
        <v>0.96354166666666663</v>
      </c>
      <c r="AV55" s="162">
        <f t="shared" si="5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6"/>
        <v>0.96354166666666663</v>
      </c>
      <c r="BH55" s="162">
        <f t="shared" si="7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8"/>
        <v>0.96354166666666663</v>
      </c>
      <c r="BP55" s="162">
        <f t="shared" si="9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>BS55/BR55</f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0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1"/>
        <v>0.63529411764705879</v>
      </c>
      <c r="W56" s="162">
        <f t="shared" si="2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2"/>
        <v>0.63529411764705879</v>
      </c>
      <c r="AE56" s="162">
        <f t="shared" si="3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3"/>
        <v>0.63529411764705879</v>
      </c>
      <c r="AN56" s="162">
        <f t="shared" si="4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4"/>
        <v>0.63529411764705879</v>
      </c>
      <c r="AV56" s="162">
        <f t="shared" si="5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6"/>
        <v>0.63529411764705879</v>
      </c>
      <c r="BH56" s="162">
        <f t="shared" si="7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8"/>
        <v>0.63529411764705879</v>
      </c>
      <c r="BP56" s="162">
        <f t="shared" si="9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0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1"/>
        <v>0.90378006872852235</v>
      </c>
      <c r="W57" s="162">
        <f t="shared" si="2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2"/>
        <v>0.90378006872852235</v>
      </c>
      <c r="AE57" s="162">
        <f t="shared" si="3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3"/>
        <v>0.90378006872852235</v>
      </c>
      <c r="AN57" s="162">
        <f t="shared" si="4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4"/>
        <v>0.90378006872852235</v>
      </c>
      <c r="AV57" s="162">
        <f t="shared" si="5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6"/>
        <v>0.90378006872852235</v>
      </c>
      <c r="BH57" s="162">
        <f t="shared" si="7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8"/>
        <v>0.90378006872852235</v>
      </c>
      <c r="BP57" s="162">
        <f t="shared" si="9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0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1"/>
        <v>0.8571428571428571</v>
      </c>
      <c r="W58" s="162">
        <f t="shared" si="2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2"/>
        <v>0.8571428571428571</v>
      </c>
      <c r="AE58" s="162">
        <f t="shared" si="3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3"/>
        <v>0.8571428571428571</v>
      </c>
      <c r="AN58" s="162">
        <f t="shared" si="4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4"/>
        <v>0.8571428571428571</v>
      </c>
      <c r="AV58" s="162">
        <f t="shared" si="5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6"/>
        <v>0.8571428571428571</v>
      </c>
      <c r="BH58" s="162">
        <f t="shared" si="7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8"/>
        <v>0.8571428571428571</v>
      </c>
      <c r="BP58" s="162">
        <f t="shared" si="9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0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1"/>
        <v>0.92361111111111116</v>
      </c>
      <c r="W59" s="162">
        <f t="shared" si="2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2"/>
        <v>0.93055555555555558</v>
      </c>
      <c r="AE59" s="162">
        <f t="shared" si="3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3"/>
        <v>0.93055555555555558</v>
      </c>
      <c r="AN59" s="162">
        <f t="shared" si="4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4"/>
        <v>0.93055555555555558</v>
      </c>
      <c r="AV59" s="162">
        <f t="shared" si="5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6"/>
        <v>0.93055555555555558</v>
      </c>
      <c r="BH59" s="162">
        <f t="shared" si="7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8"/>
        <v>0.93055555555555558</v>
      </c>
      <c r="BP59" s="162">
        <f t="shared" si="9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0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1"/>
        <v>1</v>
      </c>
      <c r="W60" s="162">
        <f t="shared" si="2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2"/>
        <v>1</v>
      </c>
      <c r="AE60" s="162">
        <f t="shared" si="3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3"/>
        <v>1</v>
      </c>
      <c r="AN60" s="162">
        <f t="shared" si="4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4"/>
        <v>1</v>
      </c>
      <c r="AV60" s="162">
        <f t="shared" si="5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6"/>
        <v>1</v>
      </c>
      <c r="BH60" s="162">
        <f t="shared" si="7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8"/>
        <v>1</v>
      </c>
      <c r="BP60" s="162">
        <f t="shared" si="9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0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1"/>
        <v>1</v>
      </c>
      <c r="W61" s="162">
        <f t="shared" si="2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2"/>
        <v>1</v>
      </c>
      <c r="AE61" s="162">
        <f t="shared" si="3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3"/>
        <v>1</v>
      </c>
      <c r="AN61" s="162">
        <f t="shared" si="4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4"/>
        <v>1</v>
      </c>
      <c r="AV61" s="162">
        <f t="shared" si="5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6"/>
        <v>1</v>
      </c>
      <c r="BH61" s="162">
        <f t="shared" si="7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8"/>
        <v>1</v>
      </c>
      <c r="BP61" s="162">
        <f t="shared" si="9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0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1"/>
        <v>0.8571428571428571</v>
      </c>
      <c r="W62" s="162">
        <f t="shared" si="2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2"/>
        <v>0.8571428571428571</v>
      </c>
      <c r="AE62" s="162">
        <f t="shared" si="3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3"/>
        <v>0.8571428571428571</v>
      </c>
      <c r="AN62" s="162">
        <f t="shared" si="4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4"/>
        <v>0.8571428571428571</v>
      </c>
      <c r="AV62" s="162">
        <f t="shared" si="5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6"/>
        <v>0.8571428571428571</v>
      </c>
      <c r="BH62" s="162">
        <f t="shared" si="7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8"/>
        <v>0.8571428571428571</v>
      </c>
      <c r="BP62" s="162">
        <f t="shared" si="9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0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1"/>
        <v>0.96875</v>
      </c>
      <c r="W63" s="162">
        <f t="shared" si="2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2"/>
        <v>0.96875</v>
      </c>
      <c r="AE63" s="162">
        <f t="shared" si="3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3"/>
        <v>0.96875</v>
      </c>
      <c r="AN63" s="162">
        <f t="shared" si="4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4"/>
        <v>0.96875</v>
      </c>
      <c r="AV63" s="162">
        <f t="shared" si="5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6"/>
        <v>0.96875</v>
      </c>
      <c r="BH63" s="162">
        <f t="shared" si="7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8"/>
        <v>0.96875</v>
      </c>
      <c r="BP63" s="162">
        <f t="shared" si="9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0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1"/>
        <v>0.2</v>
      </c>
      <c r="W64" s="162">
        <f t="shared" si="2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2"/>
        <v>0.2</v>
      </c>
      <c r="AE64" s="162">
        <f t="shared" si="3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3"/>
        <v>0.2</v>
      </c>
      <c r="AN64" s="162">
        <f t="shared" si="4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4"/>
        <v>0.2</v>
      </c>
      <c r="AV64" s="162">
        <f t="shared" si="5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6"/>
        <v>0.2</v>
      </c>
      <c r="BH64" s="162">
        <f t="shared" si="7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8"/>
        <v>0.2</v>
      </c>
      <c r="BP64" s="162">
        <f t="shared" si="9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0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1"/>
        <v>1</v>
      </c>
      <c r="W65" s="162">
        <f t="shared" si="2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2"/>
        <v>1</v>
      </c>
      <c r="AE65" s="162">
        <f t="shared" si="3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3"/>
        <v>1</v>
      </c>
      <c r="AN65" s="162">
        <f t="shared" si="4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4"/>
        <v>1</v>
      </c>
      <c r="AV65" s="162">
        <f t="shared" si="5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6"/>
        <v>1</v>
      </c>
      <c r="BH65" s="162">
        <f t="shared" si="7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8"/>
        <v>1</v>
      </c>
      <c r="BP65" s="162">
        <f t="shared" si="9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0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1"/>
        <v>1</v>
      </c>
      <c r="W66" s="162">
        <f t="shared" si="2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2"/>
        <v>1</v>
      </c>
      <c r="AE66" s="162">
        <f t="shared" si="3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3"/>
        <v>1</v>
      </c>
      <c r="AN66" s="162">
        <f t="shared" si="4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4"/>
        <v>1</v>
      </c>
      <c r="AV66" s="162">
        <f t="shared" si="5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6"/>
        <v>1</v>
      </c>
      <c r="BH66" s="162">
        <f t="shared" si="7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8"/>
        <v>1</v>
      </c>
      <c r="BP66" s="162">
        <f t="shared" si="9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0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1"/>
        <v>1</v>
      </c>
      <c r="W67" s="162">
        <f t="shared" si="2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2"/>
        <v>1</v>
      </c>
      <c r="AE67" s="162">
        <f t="shared" si="3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3"/>
        <v>1</v>
      </c>
      <c r="AN67" s="162">
        <f t="shared" si="4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4"/>
        <v>1</v>
      </c>
      <c r="AV67" s="162">
        <f t="shared" si="5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6"/>
        <v>1</v>
      </c>
      <c r="BH67" s="162">
        <f t="shared" si="7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8"/>
        <v>1</v>
      </c>
      <c r="BP67" s="162">
        <f t="shared" si="9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0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15">K68/J68</f>
        <v>1</v>
      </c>
      <c r="O68" s="162">
        <f t="shared" ref="O68:O73" si="16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17">S68/R68</f>
        <v>1</v>
      </c>
      <c r="W68" s="162">
        <f t="shared" ref="W68:W73" si="18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19">AA68/Z68</f>
        <v>1</v>
      </c>
      <c r="AE68" s="162">
        <f t="shared" ref="AE68:AE73" si="20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1">AJ68/AI68</f>
        <v>1</v>
      </c>
      <c r="AN68" s="162">
        <f t="shared" ref="AN68:AN74" si="22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23">AR68/AQ68</f>
        <v>1</v>
      </c>
      <c r="AV68" s="162">
        <f t="shared" ref="AV68:AV74" si="24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25">BD68/BC68</f>
        <v>1</v>
      </c>
      <c r="BH68" s="162">
        <f t="shared" ref="BH68:BH73" si="26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27">BL68/BK68</f>
        <v>1</v>
      </c>
      <c r="BP68" s="162">
        <f t="shared" ref="BP68:BP73" si="28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29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15"/>
        <v>0.82608695652173914</v>
      </c>
      <c r="O69" s="162">
        <f t="shared" si="16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17"/>
        <v>0.82608695652173914</v>
      </c>
      <c r="W69" s="162">
        <f t="shared" si="18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19"/>
        <v>0.82608695652173914</v>
      </c>
      <c r="AE69" s="162">
        <f t="shared" si="20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1"/>
        <v>0.82608695652173914</v>
      </c>
      <c r="AN69" s="162">
        <f t="shared" si="22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23"/>
        <v>0.82608695652173914</v>
      </c>
      <c r="AV69" s="162">
        <f t="shared" si="24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25"/>
        <v>0.82608695652173914</v>
      </c>
      <c r="BH69" s="162">
        <f t="shared" si="26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27"/>
        <v>0.82608695652173914</v>
      </c>
      <c r="BP69" s="162">
        <f t="shared" si="28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29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15"/>
        <v>0.46478873239436619</v>
      </c>
      <c r="O70" s="162">
        <f t="shared" si="16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17"/>
        <v>0.46478873239436619</v>
      </c>
      <c r="W70" s="162">
        <f t="shared" si="18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19"/>
        <v>0.63380281690140849</v>
      </c>
      <c r="AE70" s="162">
        <f t="shared" si="20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1"/>
        <v>0.63380281690140849</v>
      </c>
      <c r="AN70" s="162">
        <f t="shared" si="22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23"/>
        <v>0.647887323943662</v>
      </c>
      <c r="AV70" s="162">
        <f t="shared" si="24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25"/>
        <v>0.647887323943662</v>
      </c>
      <c r="BH70" s="162">
        <f t="shared" si="26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27"/>
        <v>0.647887323943662</v>
      </c>
      <c r="BP70" s="162">
        <f t="shared" si="28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29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15"/>
        <v>0</v>
      </c>
      <c r="O71" s="162">
        <f t="shared" si="16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17"/>
        <v>0</v>
      </c>
      <c r="W71" s="162">
        <f t="shared" si="18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19"/>
        <v>1.8717828731867104E-2</v>
      </c>
      <c r="AE71" s="162">
        <f t="shared" si="20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1"/>
        <v>2.6720106880427523E-2</v>
      </c>
      <c r="AN71" s="162">
        <f t="shared" si="22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23"/>
        <v>2.6720106880427523E-2</v>
      </c>
      <c r="AV71" s="162">
        <f t="shared" si="24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25"/>
        <v>2.6720106880427523E-2</v>
      </c>
      <c r="BH71" s="162">
        <f t="shared" si="26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27"/>
        <v>2.6720106880427523E-2</v>
      </c>
      <c r="BP71" s="162">
        <f t="shared" si="28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29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15"/>
        <v>0.95454545454545459</v>
      </c>
      <c r="O72" s="162">
        <f t="shared" si="16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17"/>
        <v>0.95454545454545459</v>
      </c>
      <c r="W72" s="162">
        <f t="shared" si="18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19"/>
        <v>0.95454545454545459</v>
      </c>
      <c r="AE72" s="162">
        <f t="shared" si="20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1"/>
        <v>0.95454545454545459</v>
      </c>
      <c r="AN72" s="162">
        <f t="shared" si="22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23"/>
        <v>0.95454545454545459</v>
      </c>
      <c r="AV72" s="162">
        <f t="shared" si="24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25"/>
        <v>0.95454545454545459</v>
      </c>
      <c r="BH72" s="162">
        <f t="shared" si="26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27"/>
        <v>0.95454545454545459</v>
      </c>
      <c r="BP72" s="162">
        <f t="shared" si="28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29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15"/>
        <v>0.84328358208955223</v>
      </c>
      <c r="O73" s="162">
        <f t="shared" si="16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17"/>
        <v>0.82089552238805974</v>
      </c>
      <c r="W73" s="162">
        <f t="shared" si="18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19"/>
        <v>0.82089552238805974</v>
      </c>
      <c r="AE73" s="178">
        <f t="shared" si="20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1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23"/>
        <v>0.82089552238805974</v>
      </c>
      <c r="AV73" s="162">
        <f t="shared" si="24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25"/>
        <v>0.82089552238805974</v>
      </c>
      <c r="BH73" s="162">
        <f t="shared" si="26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27"/>
        <v>0.83582089552238803</v>
      </c>
      <c r="BP73" s="162">
        <f t="shared" si="28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29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15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17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19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22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24"/>
        <v>9.0301607368670211E-5</v>
      </c>
      <c r="BC74">
        <f>SUM(BC3:BC73)</f>
        <v>11074</v>
      </c>
      <c r="BD74">
        <f>SUM(BD3:BD73)</f>
        <v>8642</v>
      </c>
      <c r="BG74" s="158">
        <f t="shared" si="25"/>
        <v>0.78038649087953771</v>
      </c>
      <c r="BK74">
        <f>SUM(BK3:BK73)</f>
        <v>11064</v>
      </c>
      <c r="BL74">
        <f>SUM(BL3:BL73)</f>
        <v>8638</v>
      </c>
      <c r="BO74" s="158">
        <f t="shared" si="27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>AR83/AQ83</f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>AR84/AQ84</f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>AR87/AQ87</f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6" priority="23" operator="equal">
      <formula>799</formula>
    </cfRule>
    <cfRule type="uniqueValues" priority="24"/>
  </conditionalFormatting>
  <conditionalFormatting sqref="J4">
    <cfRule type="cellIs" dxfId="15" priority="21" operator="equal">
      <formula>799</formula>
    </cfRule>
    <cfRule type="uniqueValues" priority="22"/>
  </conditionalFormatting>
  <conditionalFormatting sqref="R4">
    <cfRule type="cellIs" dxfId="14" priority="19" operator="equal">
      <formula>799</formula>
    </cfRule>
    <cfRule type="uniqueValues" priority="20"/>
  </conditionalFormatting>
  <conditionalFormatting sqref="Z4">
    <cfRule type="cellIs" dxfId="13" priority="15" operator="equal">
      <formula>799</formula>
    </cfRule>
    <cfRule type="uniqueValues" priority="16"/>
  </conditionalFormatting>
  <conditionalFormatting sqref="AI4">
    <cfRule type="cellIs" dxfId="12" priority="13" operator="equal">
      <formula>799</formula>
    </cfRule>
    <cfRule type="uniqueValues" priority="14"/>
  </conditionalFormatting>
  <conditionalFormatting sqref="AQ4">
    <cfRule type="cellIs" dxfId="11" priority="11" operator="equal">
      <formula>799</formula>
    </cfRule>
    <cfRule type="uniqueValues" priority="12"/>
  </conditionalFormatting>
  <conditionalFormatting sqref="AX4">
    <cfRule type="cellIs" dxfId="10" priority="9" operator="equal">
      <formula>799</formula>
    </cfRule>
    <cfRule type="uniqueValues" priority="10"/>
  </conditionalFormatting>
  <conditionalFormatting sqref="BC4">
    <cfRule type="cellIs" dxfId="9" priority="7" operator="equal">
      <formula>799</formula>
    </cfRule>
    <cfRule type="uniqueValues" priority="8"/>
  </conditionalFormatting>
  <conditionalFormatting sqref="BK4">
    <cfRule type="cellIs" dxfId="8" priority="5" operator="equal">
      <formula>799</formula>
    </cfRule>
    <cfRule type="uniqueValues" priority="6"/>
  </conditionalFormatting>
  <conditionalFormatting sqref="BR4">
    <cfRule type="cellIs" dxfId="7" priority="3" operator="equal">
      <formula>799</formula>
    </cfRule>
    <cfRule type="uniqueValues" priority="4"/>
  </conditionalFormatting>
  <conditionalFormatting sqref="BY4">
    <cfRule type="cellIs" dxfId="6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IVI</vt:lpstr>
      <vt:lpstr>Acer Aspire 5349 ZRL</vt:lpstr>
      <vt:lpstr>Intel NUC i5</vt:lpstr>
      <vt:lpstr>webdriver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2015-03-04T11:04:28Z</dcterms:modified>
</cp:coreProperties>
</file>