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8370" yWindow="270" windowWidth="7665" windowHeight="7890" activeTab="4"/>
  </bookViews>
  <sheets>
    <sheet name="IVI" sheetId="12" r:id="rId1"/>
    <sheet name="Acer Aspire 5349 ZRL" sheetId="2" r:id="rId2"/>
    <sheet name="Intel NUC i5" sheetId="1" r:id="rId3"/>
    <sheet name="webdriver" sheetId="26" r:id="rId4"/>
    <sheet name="ASUS MeMO Pad 8 K011" sheetId="19" r:id="rId5"/>
    <sheet name="ZTE Geek V975" sheetId="13" r:id="rId6"/>
    <sheet name="Toshiba Excite Go AT7-C8" sheetId="20" r:id="rId7"/>
    <sheet name="Google Nexus 7" sheetId="21" r:id="rId8"/>
    <sheet name="Google Nexus 4" sheetId="23" r:id="rId9"/>
    <sheet name="beta Google Nexus 5" sheetId="22" r:id="rId10"/>
    <sheet name="beta ASUS MeMO Pad 8 K011 " sheetId="24" r:id="rId11"/>
    <sheet name="share mode ASUS MeMO Pad 8 K011" sheetId="25" r:id="rId12"/>
  </sheets>
  <externalReferences>
    <externalReference r:id="rId13"/>
  </externalReferences>
  <definedNames>
    <definedName name="_xlnm._FilterDatabase" localSheetId="1" hidden="1">'Acer Aspire 5349 ZRL'!#REF!</definedName>
    <definedName name="_xlnm._FilterDatabase" localSheetId="4" hidden="1">'ASUS MeMO Pad 8 K011'!$A$2:$XK$2</definedName>
    <definedName name="_xlnm._FilterDatabase" localSheetId="8" hidden="1">'Google Nexus 4'!$AL$1:$AL$85</definedName>
    <definedName name="_xlnm._FilterDatabase" localSheetId="7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6" hidden="1">'Toshiba Excite Go AT7-C8'!$A$2:$OG$74</definedName>
    <definedName name="_xlnm._FilterDatabase" localSheetId="5" hidden="1">'ZTE Geek V975'!$NG$1:$NG$96</definedName>
    <definedName name="OLE_LINK30" localSheetId="4">'ASUS MeMO Pad 8 K011'!$RV$100</definedName>
  </definedNames>
  <calcPr calcId="125725"/>
</workbook>
</file>

<file path=xl/calcChain.xml><?xml version="1.0" encoding="utf-8"?>
<calcChain xmlns="http://schemas.openxmlformats.org/spreadsheetml/2006/main">
  <c r="ZB88" i="19"/>
  <c r="ZC88"/>
  <c r="ZF88" s="1"/>
  <c r="ZK88" l="1"/>
  <c r="ZN88" s="1"/>
  <c r="ZJ88"/>
  <c r="ZK74"/>
  <c r="ZN74" s="1"/>
  <c r="ZJ74"/>
  <c r="ZO73"/>
  <c r="ZG73"/>
  <c r="ZO72"/>
  <c r="ZG72"/>
  <c r="ZO71"/>
  <c r="ZG71"/>
  <c r="ZO70"/>
  <c r="ZG70"/>
  <c r="ZO69"/>
  <c r="ZG69"/>
  <c r="ZO68"/>
  <c r="ZG68"/>
  <c r="ZO67"/>
  <c r="ZG67"/>
  <c r="ZO66"/>
  <c r="ZG66"/>
  <c r="ZO65"/>
  <c r="ZG65"/>
  <c r="ZO64"/>
  <c r="ZG64"/>
  <c r="ZO63"/>
  <c r="ZG63"/>
  <c r="ZO62"/>
  <c r="ZG62"/>
  <c r="ZO61"/>
  <c r="ZG61"/>
  <c r="ZO60"/>
  <c r="ZG60"/>
  <c r="ZO59"/>
  <c r="ZG59"/>
  <c r="ZO58"/>
  <c r="ZG58"/>
  <c r="ZO57"/>
  <c r="ZG57"/>
  <c r="ZO56"/>
  <c r="ZG56"/>
  <c r="ZO55"/>
  <c r="ZG55"/>
  <c r="ZO54"/>
  <c r="ZG54"/>
  <c r="ZO53"/>
  <c r="ZG53"/>
  <c r="ZO52"/>
  <c r="ZG52"/>
  <c r="ZO51"/>
  <c r="ZG51"/>
  <c r="ZO50"/>
  <c r="ZG50"/>
  <c r="ZO49"/>
  <c r="ZG49"/>
  <c r="ZO48"/>
  <c r="ZG48"/>
  <c r="ZO47"/>
  <c r="ZG47"/>
  <c r="ZO46"/>
  <c r="ZG46"/>
  <c r="ZO45"/>
  <c r="ZG45"/>
  <c r="ZO44"/>
  <c r="ZG44"/>
  <c r="ZO43"/>
  <c r="ZG43"/>
  <c r="ZO42"/>
  <c r="ZG42"/>
  <c r="ZO41"/>
  <c r="ZG41"/>
  <c r="ZO40"/>
  <c r="ZG40"/>
  <c r="ZO39"/>
  <c r="ZG39"/>
  <c r="ZO38"/>
  <c r="ZG38"/>
  <c r="ZO37"/>
  <c r="ZG37"/>
  <c r="ZO36"/>
  <c r="ZG36"/>
  <c r="ZO35"/>
  <c r="ZG35"/>
  <c r="ZO34"/>
  <c r="ZG34"/>
  <c r="ZO33"/>
  <c r="ZG33"/>
  <c r="ZO32"/>
  <c r="ZG32"/>
  <c r="ZO31"/>
  <c r="ZG31"/>
  <c r="ZO30"/>
  <c r="ZG30"/>
  <c r="ZO29"/>
  <c r="ZG29"/>
  <c r="ZO28"/>
  <c r="ZG28"/>
  <c r="ZO27"/>
  <c r="ZG27"/>
  <c r="ZO26"/>
  <c r="ZG26"/>
  <c r="ZO25"/>
  <c r="ZG25"/>
  <c r="ZO24"/>
  <c r="ZG24"/>
  <c r="ZO23"/>
  <c r="ZG23"/>
  <c r="ZO22"/>
  <c r="ZG22"/>
  <c r="ZO21"/>
  <c r="ZG21"/>
  <c r="ZO20"/>
  <c r="ZG20"/>
  <c r="ZO19"/>
  <c r="ZG19"/>
  <c r="ZO18"/>
  <c r="ZG18"/>
  <c r="ZO17"/>
  <c r="ZG17"/>
  <c r="ZO16"/>
  <c r="ZG16"/>
  <c r="ZO15"/>
  <c r="ZG15"/>
  <c r="ZO14"/>
  <c r="ZG14"/>
  <c r="ZO13"/>
  <c r="ZG13"/>
  <c r="ZO12"/>
  <c r="ZG12"/>
  <c r="ZO11"/>
  <c r="ZG11"/>
  <c r="ZO10"/>
  <c r="ZG10"/>
  <c r="ZO9"/>
  <c r="ZG9"/>
  <c r="ZO8"/>
  <c r="ZG8"/>
  <c r="ZO7"/>
  <c r="ZG7"/>
  <c r="ZO6"/>
  <c r="ZG6"/>
  <c r="ZO5"/>
  <c r="ZG5"/>
  <c r="ZO4"/>
  <c r="ZG4"/>
  <c r="ZO3"/>
  <c r="ZG3"/>
  <c r="YT74"/>
  <c r="YU74"/>
  <c r="YX74" s="1"/>
  <c r="YU88" l="1"/>
  <c r="YX88" s="1"/>
  <c r="YT88"/>
  <c r="YM88"/>
  <c r="YL88"/>
  <c r="YP88" s="1"/>
  <c r="YN74"/>
  <c r="YM74"/>
  <c r="YL74"/>
  <c r="YY73"/>
  <c r="YQ73"/>
  <c r="YY72"/>
  <c r="YQ72"/>
  <c r="YY71"/>
  <c r="YQ71"/>
  <c r="YY70"/>
  <c r="YQ70"/>
  <c r="YY69"/>
  <c r="YQ69"/>
  <c r="YY68"/>
  <c r="YQ68"/>
  <c r="YY67"/>
  <c r="YQ67"/>
  <c r="YY66"/>
  <c r="YQ66"/>
  <c r="YY65"/>
  <c r="YQ65"/>
  <c r="YY64"/>
  <c r="YQ64"/>
  <c r="YY63"/>
  <c r="YQ63"/>
  <c r="YY62"/>
  <c r="YQ62"/>
  <c r="YY61"/>
  <c r="YQ61"/>
  <c r="YY60"/>
  <c r="YQ60"/>
  <c r="YY59"/>
  <c r="YQ59"/>
  <c r="YY58"/>
  <c r="YQ58"/>
  <c r="YY57"/>
  <c r="YQ57"/>
  <c r="YY56"/>
  <c r="YQ56"/>
  <c r="YY55"/>
  <c r="YQ55"/>
  <c r="YY54"/>
  <c r="YQ54"/>
  <c r="YY53"/>
  <c r="YQ53"/>
  <c r="YY52"/>
  <c r="YQ52"/>
  <c r="YY51"/>
  <c r="YQ51"/>
  <c r="YY50"/>
  <c r="YQ50"/>
  <c r="YY49"/>
  <c r="YQ49"/>
  <c r="YY48"/>
  <c r="YQ48"/>
  <c r="YY47"/>
  <c r="YQ47"/>
  <c r="YY46"/>
  <c r="YQ46"/>
  <c r="YY45"/>
  <c r="YQ45"/>
  <c r="YY44"/>
  <c r="YQ44"/>
  <c r="YY43"/>
  <c r="YQ43"/>
  <c r="YY42"/>
  <c r="YQ42"/>
  <c r="YY41"/>
  <c r="YQ41"/>
  <c r="YY40"/>
  <c r="YQ40"/>
  <c r="YY39"/>
  <c r="YQ39"/>
  <c r="YY38"/>
  <c r="YQ38"/>
  <c r="YY37"/>
  <c r="YQ37"/>
  <c r="YY36"/>
  <c r="YQ36"/>
  <c r="YY35"/>
  <c r="YQ35"/>
  <c r="YY34"/>
  <c r="YQ34"/>
  <c r="YY33"/>
  <c r="YQ33"/>
  <c r="YY32"/>
  <c r="YQ32"/>
  <c r="YY31"/>
  <c r="YQ31"/>
  <c r="YY30"/>
  <c r="YQ30"/>
  <c r="YY29"/>
  <c r="YQ29"/>
  <c r="YY28"/>
  <c r="YQ28"/>
  <c r="YY27"/>
  <c r="YQ27"/>
  <c r="YY26"/>
  <c r="YQ26"/>
  <c r="YY25"/>
  <c r="YQ25"/>
  <c r="YY24"/>
  <c r="YQ24"/>
  <c r="YY23"/>
  <c r="YQ23"/>
  <c r="YY22"/>
  <c r="YQ22"/>
  <c r="YY21"/>
  <c r="YQ21"/>
  <c r="YY20"/>
  <c r="YQ20"/>
  <c r="YY19"/>
  <c r="YQ19"/>
  <c r="YY18"/>
  <c r="YQ18"/>
  <c r="YY17"/>
  <c r="YQ17"/>
  <c r="YY16"/>
  <c r="YQ16"/>
  <c r="YY15"/>
  <c r="YQ15"/>
  <c r="YQ14"/>
  <c r="YY13"/>
  <c r="YQ13"/>
  <c r="YY12"/>
  <c r="YQ12"/>
  <c r="YY11"/>
  <c r="YQ11"/>
  <c r="YY10"/>
  <c r="YQ10"/>
  <c r="YQ9"/>
  <c r="YY8"/>
  <c r="YQ8"/>
  <c r="YY7"/>
  <c r="YQ7"/>
  <c r="YY6"/>
  <c r="YQ6"/>
  <c r="YY5"/>
  <c r="YQ5"/>
  <c r="YY4"/>
  <c r="YQ4"/>
  <c r="YY3"/>
  <c r="YQ3"/>
  <c r="XZ4"/>
  <c r="XZ5"/>
  <c r="XZ6"/>
  <c r="XZ7"/>
  <c r="XZ8"/>
  <c r="XZ9"/>
  <c r="XZ10"/>
  <c r="XZ11"/>
  <c r="XZ12"/>
  <c r="XZ13"/>
  <c r="XZ14"/>
  <c r="XZ15"/>
  <c r="XZ16"/>
  <c r="XZ17"/>
  <c r="XZ18"/>
  <c r="XZ19"/>
  <c r="XZ20"/>
  <c r="XZ21"/>
  <c r="XZ22"/>
  <c r="XZ23"/>
  <c r="XZ24"/>
  <c r="XZ25"/>
  <c r="XZ26"/>
  <c r="XZ27"/>
  <c r="XZ28"/>
  <c r="XZ29"/>
  <c r="XZ30"/>
  <c r="XZ31"/>
  <c r="XZ32"/>
  <c r="XZ33"/>
  <c r="XZ34"/>
  <c r="XZ35"/>
  <c r="XZ36"/>
  <c r="XZ37"/>
  <c r="XZ38"/>
  <c r="XZ39"/>
  <c r="XZ40"/>
  <c r="XZ41"/>
  <c r="XZ42"/>
  <c r="XZ43"/>
  <c r="XZ44"/>
  <c r="XZ45"/>
  <c r="XZ46"/>
  <c r="XZ47"/>
  <c r="XZ48"/>
  <c r="XZ49"/>
  <c r="XZ50"/>
  <c r="XZ51"/>
  <c r="XZ52"/>
  <c r="XZ53"/>
  <c r="XZ54"/>
  <c r="XZ55"/>
  <c r="XZ56"/>
  <c r="XZ57"/>
  <c r="XZ58"/>
  <c r="XZ59"/>
  <c r="XZ60"/>
  <c r="XZ61"/>
  <c r="XZ62"/>
  <c r="XZ63"/>
  <c r="XZ64"/>
  <c r="XZ65"/>
  <c r="XZ66"/>
  <c r="XZ67"/>
  <c r="XZ68"/>
  <c r="XZ69"/>
  <c r="XZ70"/>
  <c r="XZ71"/>
  <c r="XZ72"/>
  <c r="XZ73"/>
  <c r="XZ3"/>
  <c r="XV74"/>
  <c r="XW74"/>
  <c r="XX74"/>
  <c r="YE14"/>
  <c r="YH14" s="1"/>
  <c r="YH4"/>
  <c r="YH5"/>
  <c r="YH6"/>
  <c r="YH7"/>
  <c r="YH8"/>
  <c r="YH10"/>
  <c r="YH11"/>
  <c r="YH12"/>
  <c r="YH13"/>
  <c r="YH15"/>
  <c r="YH16"/>
  <c r="YH17"/>
  <c r="YH18"/>
  <c r="YH19"/>
  <c r="YH20"/>
  <c r="YH21"/>
  <c r="YH22"/>
  <c r="YH23"/>
  <c r="YH24"/>
  <c r="YH25"/>
  <c r="YH26"/>
  <c r="YH27"/>
  <c r="YH28"/>
  <c r="YH29"/>
  <c r="YH30"/>
  <c r="YH31"/>
  <c r="YH32"/>
  <c r="YH33"/>
  <c r="YH34"/>
  <c r="YH35"/>
  <c r="YH36"/>
  <c r="YH37"/>
  <c r="YH38"/>
  <c r="YH39"/>
  <c r="YH40"/>
  <c r="YH41"/>
  <c r="YH42"/>
  <c r="YH43"/>
  <c r="YH44"/>
  <c r="YH45"/>
  <c r="YH46"/>
  <c r="YH47"/>
  <c r="YH48"/>
  <c r="YH49"/>
  <c r="YH50"/>
  <c r="YH51"/>
  <c r="YH52"/>
  <c r="YH53"/>
  <c r="YH54"/>
  <c r="YH55"/>
  <c r="YH56"/>
  <c r="YH57"/>
  <c r="YH58"/>
  <c r="YH59"/>
  <c r="YH60"/>
  <c r="YH61"/>
  <c r="YH62"/>
  <c r="YH63"/>
  <c r="YH64"/>
  <c r="YH65"/>
  <c r="YH66"/>
  <c r="YH67"/>
  <c r="YH68"/>
  <c r="YH69"/>
  <c r="YH70"/>
  <c r="YH71"/>
  <c r="YH72"/>
  <c r="YH73"/>
  <c r="YH3"/>
  <c r="YD9"/>
  <c r="YE9"/>
  <c r="YH9" s="1"/>
  <c r="YP74" l="1"/>
  <c r="YY14"/>
  <c r="YY9"/>
  <c r="XZ74"/>
  <c r="YI33"/>
  <c r="YA3" l="1"/>
  <c r="YA4"/>
  <c r="YA5"/>
  <c r="YA6"/>
  <c r="YA7"/>
  <c r="YA8"/>
  <c r="YA10"/>
  <c r="YA13"/>
  <c r="YA15"/>
  <c r="YA16"/>
  <c r="YA18"/>
  <c r="YA19"/>
  <c r="YA20"/>
  <c r="YA23"/>
  <c r="YA24"/>
  <c r="YA25"/>
  <c r="YA26"/>
  <c r="YA27"/>
  <c r="YA28"/>
  <c r="YA29"/>
  <c r="YA30"/>
  <c r="YA32"/>
  <c r="YA33"/>
  <c r="YA34"/>
  <c r="YA35"/>
  <c r="YA36"/>
  <c r="YA37"/>
  <c r="YA38"/>
  <c r="YA39"/>
  <c r="YA40"/>
  <c r="YA41"/>
  <c r="YA44"/>
  <c r="YA45"/>
  <c r="YA46"/>
  <c r="YA47"/>
  <c r="YA48"/>
  <c r="YA49"/>
  <c r="YA50"/>
  <c r="YA51"/>
  <c r="YA52"/>
  <c r="YA53"/>
  <c r="YA54"/>
  <c r="YA56"/>
  <c r="YA57"/>
  <c r="YA58"/>
  <c r="YA59"/>
  <c r="YA60"/>
  <c r="YA61"/>
  <c r="YA62"/>
  <c r="YA63"/>
  <c r="YA64"/>
  <c r="YA65"/>
  <c r="YA66"/>
  <c r="YA67"/>
  <c r="YA68"/>
  <c r="YA70"/>
  <c r="YA71"/>
  <c r="YA72"/>
  <c r="YA73"/>
  <c r="YI73"/>
  <c r="YI72"/>
  <c r="YI71"/>
  <c r="YI70"/>
  <c r="YI68"/>
  <c r="YI67"/>
  <c r="YI66"/>
  <c r="YI65"/>
  <c r="YI64"/>
  <c r="YI63"/>
  <c r="YI62"/>
  <c r="YI61"/>
  <c r="YI60"/>
  <c r="YI59"/>
  <c r="YI58"/>
  <c r="YI57"/>
  <c r="YI56"/>
  <c r="YI54"/>
  <c r="YI53"/>
  <c r="YI52"/>
  <c r="YI51"/>
  <c r="YI50"/>
  <c r="YI48"/>
  <c r="YI47"/>
  <c r="YI46"/>
  <c r="YI45"/>
  <c r="YI44"/>
  <c r="YI41"/>
  <c r="YI40"/>
  <c r="YI39"/>
  <c r="YI38"/>
  <c r="YI37"/>
  <c r="YI36"/>
  <c r="YI35"/>
  <c r="YI34"/>
  <c r="YI32"/>
  <c r="YI30"/>
  <c r="YI29"/>
  <c r="YI28"/>
  <c r="YI27"/>
  <c r="YI26"/>
  <c r="YI25"/>
  <c r="YI24"/>
  <c r="YI23"/>
  <c r="YI20"/>
  <c r="YI19"/>
  <c r="YI18"/>
  <c r="YI16"/>
  <c r="YI15"/>
  <c r="YI13"/>
  <c r="YI10"/>
  <c r="YI7"/>
  <c r="YI6"/>
  <c r="YI5"/>
  <c r="YI3"/>
  <c r="YE88"/>
  <c r="YD88"/>
  <c r="XW88"/>
  <c r="XV88"/>
  <c r="YE74" l="1"/>
  <c r="XZ88"/>
  <c r="YH88"/>
  <c r="YD74"/>
  <c r="YH74" l="1"/>
  <c r="XO55"/>
  <c r="XN55"/>
  <c r="XO43"/>
  <c r="XN43"/>
  <c r="XP42"/>
  <c r="XN42"/>
  <c r="XP31"/>
  <c r="XN31"/>
  <c r="XP22"/>
  <c r="XO22"/>
  <c r="XN22"/>
  <c r="XP21"/>
  <c r="XO21"/>
  <c r="XN21"/>
  <c r="XO17"/>
  <c r="XN17"/>
  <c r="XP14"/>
  <c r="XO14"/>
  <c r="XN14"/>
  <c r="XP12"/>
  <c r="XO12"/>
  <c r="XN12"/>
  <c r="XP11"/>
  <c r="XN11"/>
  <c r="YI11" s="1"/>
  <c r="XP9"/>
  <c r="XO9"/>
  <c r="XN9"/>
  <c r="XP8"/>
  <c r="XN8"/>
  <c r="XP4"/>
  <c r="XN4"/>
  <c r="XO88"/>
  <c r="XR88" s="1"/>
  <c r="XN88"/>
  <c r="XO74"/>
  <c r="XS73"/>
  <c r="XR73"/>
  <c r="XS72"/>
  <c r="XR72"/>
  <c r="XS71"/>
  <c r="XR71"/>
  <c r="XS70"/>
  <c r="XR70"/>
  <c r="XS69"/>
  <c r="XR69"/>
  <c r="YI69" s="1"/>
  <c r="XS68"/>
  <c r="XR68"/>
  <c r="XS67"/>
  <c r="XR67"/>
  <c r="XS66"/>
  <c r="XR66"/>
  <c r="XS65"/>
  <c r="XR65"/>
  <c r="XS64"/>
  <c r="XR64"/>
  <c r="XS63"/>
  <c r="XR63"/>
  <c r="XS62"/>
  <c r="XR62"/>
  <c r="XS61"/>
  <c r="XR61"/>
  <c r="XS60"/>
  <c r="XR60"/>
  <c r="XS59"/>
  <c r="XR59"/>
  <c r="XS58"/>
  <c r="XR58"/>
  <c r="XS57"/>
  <c r="XR57"/>
  <c r="XS56"/>
  <c r="XR56"/>
  <c r="XS54"/>
  <c r="XR54"/>
  <c r="XS53"/>
  <c r="XR53"/>
  <c r="XS52"/>
  <c r="XR52"/>
  <c r="XS51"/>
  <c r="XR51"/>
  <c r="XS50"/>
  <c r="XR50"/>
  <c r="XS49"/>
  <c r="XR49"/>
  <c r="YI49" s="1"/>
  <c r="XS48"/>
  <c r="XR48"/>
  <c r="XS47"/>
  <c r="XR47"/>
  <c r="XS46"/>
  <c r="XR46"/>
  <c r="XS45"/>
  <c r="XR45"/>
  <c r="XS44"/>
  <c r="XR44"/>
  <c r="XQ43"/>
  <c r="XQ42"/>
  <c r="XS41"/>
  <c r="XR41"/>
  <c r="XS40"/>
  <c r="XR40"/>
  <c r="XS39"/>
  <c r="XR39"/>
  <c r="XS38"/>
  <c r="XR38"/>
  <c r="XS37"/>
  <c r="XR37"/>
  <c r="XS36"/>
  <c r="XR36"/>
  <c r="XS35"/>
  <c r="XR35"/>
  <c r="XS34"/>
  <c r="XR34"/>
  <c r="XS33"/>
  <c r="XR33"/>
  <c r="XS32"/>
  <c r="XR32"/>
  <c r="XQ31"/>
  <c r="XS30"/>
  <c r="XR30"/>
  <c r="XS29"/>
  <c r="XR29"/>
  <c r="XS28"/>
  <c r="XR28"/>
  <c r="XS27"/>
  <c r="XR27"/>
  <c r="XS26"/>
  <c r="XR26"/>
  <c r="XS25"/>
  <c r="XR25"/>
  <c r="XS24"/>
  <c r="XR24"/>
  <c r="XS23"/>
  <c r="XR23"/>
  <c r="XQ22"/>
  <c r="XR22"/>
  <c r="XQ21"/>
  <c r="XR21"/>
  <c r="XS20"/>
  <c r="XR20"/>
  <c r="XS19"/>
  <c r="XR19"/>
  <c r="XS18"/>
  <c r="XR18"/>
  <c r="XQ17"/>
  <c r="XR17"/>
  <c r="XS16"/>
  <c r="XR16"/>
  <c r="XS15"/>
  <c r="XR15"/>
  <c r="XS13"/>
  <c r="XR13"/>
  <c r="XQ12"/>
  <c r="XR12"/>
  <c r="XS10"/>
  <c r="XR10"/>
  <c r="XR9"/>
  <c r="XR8"/>
  <c r="XS7"/>
  <c r="XR7"/>
  <c r="XS6"/>
  <c r="XR6"/>
  <c r="XS5"/>
  <c r="XR5"/>
  <c r="XR4"/>
  <c r="XS3"/>
  <c r="XR3"/>
  <c r="YI55" l="1"/>
  <c r="XN74"/>
  <c r="XR11"/>
  <c r="XR55"/>
  <c r="YI4"/>
  <c r="YI8"/>
  <c r="YI9"/>
  <c r="YI14"/>
  <c r="YI22"/>
  <c r="YI12"/>
  <c r="YI17"/>
  <c r="YI21"/>
  <c r="YI31"/>
  <c r="YI42"/>
  <c r="YI43"/>
  <c r="XR74"/>
  <c r="XR14"/>
  <c r="XR31"/>
  <c r="XR42"/>
  <c r="XR43"/>
  <c r="XF55" l="1"/>
  <c r="XF43"/>
  <c r="XI43"/>
  <c r="XF42"/>
  <c r="XI42"/>
  <c r="XF31"/>
  <c r="XI31"/>
  <c r="XF22"/>
  <c r="XI22"/>
  <c r="XI21"/>
  <c r="XF21"/>
  <c r="YA21" s="1"/>
  <c r="XF17"/>
  <c r="XI17"/>
  <c r="XF14"/>
  <c r="XF12"/>
  <c r="YA12" s="1"/>
  <c r="XI12"/>
  <c r="XK12"/>
  <c r="XK13"/>
  <c r="XK15"/>
  <c r="XK16"/>
  <c r="XK17"/>
  <c r="XK18"/>
  <c r="XK19"/>
  <c r="XK20"/>
  <c r="XK22"/>
  <c r="XK23"/>
  <c r="XK24"/>
  <c r="XK25"/>
  <c r="XK26"/>
  <c r="XK27"/>
  <c r="XK28"/>
  <c r="XK29"/>
  <c r="XK30"/>
  <c r="XK32"/>
  <c r="XK33"/>
  <c r="XK34"/>
  <c r="XK35"/>
  <c r="XK36"/>
  <c r="XK37"/>
  <c r="XK38"/>
  <c r="XK39"/>
  <c r="XK40"/>
  <c r="XK41"/>
  <c r="XK44"/>
  <c r="XK45"/>
  <c r="XK46"/>
  <c r="XK47"/>
  <c r="XK48"/>
  <c r="XK49"/>
  <c r="XK50"/>
  <c r="XK51"/>
  <c r="XK52"/>
  <c r="XK53"/>
  <c r="XK56"/>
  <c r="XK57"/>
  <c r="XK58"/>
  <c r="XK60"/>
  <c r="XK61"/>
  <c r="XK62"/>
  <c r="XK63"/>
  <c r="XK64"/>
  <c r="XK65"/>
  <c r="XK66"/>
  <c r="XK67"/>
  <c r="XK68"/>
  <c r="XK69"/>
  <c r="XK71"/>
  <c r="XK72"/>
  <c r="XK73"/>
  <c r="XK3"/>
  <c r="XK4"/>
  <c r="XK5"/>
  <c r="XK6"/>
  <c r="XK7"/>
  <c r="XK8"/>
  <c r="XK10"/>
  <c r="XJ4"/>
  <c r="XJ5"/>
  <c r="XJ6"/>
  <c r="XJ7"/>
  <c r="XJ8"/>
  <c r="XJ10"/>
  <c r="XJ11"/>
  <c r="YA11" s="1"/>
  <c r="XJ13"/>
  <c r="XJ14"/>
  <c r="XK14" s="1"/>
  <c r="XJ15"/>
  <c r="XJ16"/>
  <c r="XJ17"/>
  <c r="XJ18"/>
  <c r="XJ19"/>
  <c r="XJ20"/>
  <c r="XJ22"/>
  <c r="XJ23"/>
  <c r="XJ24"/>
  <c r="XJ25"/>
  <c r="XJ26"/>
  <c r="XJ27"/>
  <c r="XJ28"/>
  <c r="XJ29"/>
  <c r="XJ30"/>
  <c r="XJ32"/>
  <c r="XJ33"/>
  <c r="XJ34"/>
  <c r="XJ35"/>
  <c r="XJ36"/>
  <c r="XJ37"/>
  <c r="XJ38"/>
  <c r="XJ39"/>
  <c r="XJ40"/>
  <c r="XJ41"/>
  <c r="XJ42"/>
  <c r="XJ43"/>
  <c r="XK43" s="1"/>
  <c r="XJ44"/>
  <c r="XJ45"/>
  <c r="XJ46"/>
  <c r="XJ47"/>
  <c r="XJ48"/>
  <c r="XJ49"/>
  <c r="XJ50"/>
  <c r="XJ51"/>
  <c r="XJ52"/>
  <c r="XJ53"/>
  <c r="XJ54"/>
  <c r="XJ55"/>
  <c r="XK55" s="1"/>
  <c r="XJ56"/>
  <c r="XJ57"/>
  <c r="XJ58"/>
  <c r="XJ59"/>
  <c r="XJ60"/>
  <c r="XJ61"/>
  <c r="XJ62"/>
  <c r="XJ63"/>
  <c r="XJ64"/>
  <c r="XJ65"/>
  <c r="XJ66"/>
  <c r="XJ67"/>
  <c r="XJ68"/>
  <c r="XJ69"/>
  <c r="YA69" s="1"/>
  <c r="XJ70"/>
  <c r="XJ71"/>
  <c r="XJ72"/>
  <c r="XJ73"/>
  <c r="XJ3"/>
  <c r="XF9"/>
  <c r="YA9" s="1"/>
  <c r="XG88"/>
  <c r="XF88"/>
  <c r="XJ88" s="1"/>
  <c r="XG74"/>
  <c r="XC4"/>
  <c r="XC5"/>
  <c r="XC6"/>
  <c r="XC7"/>
  <c r="XC8"/>
  <c r="XC9"/>
  <c r="XC10"/>
  <c r="XC12"/>
  <c r="XC13"/>
  <c r="XC14"/>
  <c r="XC15"/>
  <c r="XC16"/>
  <c r="XC18"/>
  <c r="XC19"/>
  <c r="XC21"/>
  <c r="XC22"/>
  <c r="XC23"/>
  <c r="XC24"/>
  <c r="XC25"/>
  <c r="XC26"/>
  <c r="XC27"/>
  <c r="XC28"/>
  <c r="XC29"/>
  <c r="XC30"/>
  <c r="XC31"/>
  <c r="XC32"/>
  <c r="XC33"/>
  <c r="XC34"/>
  <c r="XC35"/>
  <c r="XC36"/>
  <c r="XC37"/>
  <c r="XC38"/>
  <c r="XC39"/>
  <c r="XC40"/>
  <c r="XC41"/>
  <c r="XC42"/>
  <c r="XC43"/>
  <c r="XC44"/>
  <c r="XC45"/>
  <c r="XC46"/>
  <c r="XC47"/>
  <c r="XC48"/>
  <c r="XC49"/>
  <c r="XC50"/>
  <c r="XC51"/>
  <c r="XC52"/>
  <c r="XC53"/>
  <c r="XC57"/>
  <c r="XC58"/>
  <c r="XC60"/>
  <c r="XC61"/>
  <c r="XC62"/>
  <c r="XC63"/>
  <c r="XC64"/>
  <c r="XC65"/>
  <c r="XC66"/>
  <c r="XC67"/>
  <c r="XC68"/>
  <c r="XC69"/>
  <c r="XC71"/>
  <c r="XC72"/>
  <c r="XC73"/>
  <c r="XS14" l="1"/>
  <c r="YA14"/>
  <c r="XS43"/>
  <c r="YA43"/>
  <c r="YA55"/>
  <c r="XJ21"/>
  <c r="YA17"/>
  <c r="YA22"/>
  <c r="YA31"/>
  <c r="YA42"/>
  <c r="XS11"/>
  <c r="XJ12"/>
  <c r="XS12"/>
  <c r="XS21"/>
  <c r="XS55"/>
  <c r="XJ9"/>
  <c r="XS9" s="1"/>
  <c r="XS8"/>
  <c r="XS4"/>
  <c r="XS17"/>
  <c r="XS22"/>
  <c r="XK31"/>
  <c r="XK42"/>
  <c r="XK9"/>
  <c r="XS42"/>
  <c r="XJ31"/>
  <c r="XK21"/>
  <c r="XF74"/>
  <c r="XJ74" s="1"/>
  <c r="XB4"/>
  <c r="XB5"/>
  <c r="XB6"/>
  <c r="XB7"/>
  <c r="XB8"/>
  <c r="XB9"/>
  <c r="XB10"/>
  <c r="XB11"/>
  <c r="XB12"/>
  <c r="XB13"/>
  <c r="XB14"/>
  <c r="XB15"/>
  <c r="XB16"/>
  <c r="XB17"/>
  <c r="XB18"/>
  <c r="XB19"/>
  <c r="XB20"/>
  <c r="XB21"/>
  <c r="XB22"/>
  <c r="XB23"/>
  <c r="XB24"/>
  <c r="XB25"/>
  <c r="XB26"/>
  <c r="XB27"/>
  <c r="XB28"/>
  <c r="XB29"/>
  <c r="XB30"/>
  <c r="XB31"/>
  <c r="XB32"/>
  <c r="XB33"/>
  <c r="XB34"/>
  <c r="XB35"/>
  <c r="XB36"/>
  <c r="XB37"/>
  <c r="XB38"/>
  <c r="XB39"/>
  <c r="XB40"/>
  <c r="XB41"/>
  <c r="XB42"/>
  <c r="XB43"/>
  <c r="XB44"/>
  <c r="XB45"/>
  <c r="XB46"/>
  <c r="XB47"/>
  <c r="XB48"/>
  <c r="XB49"/>
  <c r="XB50"/>
  <c r="XB51"/>
  <c r="XB52"/>
  <c r="XB53"/>
  <c r="XB54"/>
  <c r="XK54" s="1"/>
  <c r="XB55"/>
  <c r="XB56"/>
  <c r="XB57"/>
  <c r="XB58"/>
  <c r="XB59"/>
  <c r="XK59" s="1"/>
  <c r="XB60"/>
  <c r="XB61"/>
  <c r="XB62"/>
  <c r="XB63"/>
  <c r="XB64"/>
  <c r="XB65"/>
  <c r="XB66"/>
  <c r="XB67"/>
  <c r="XB68"/>
  <c r="XB69"/>
  <c r="XB70"/>
  <c r="XB71"/>
  <c r="XB72"/>
  <c r="XB73"/>
  <c r="XB3"/>
  <c r="WY88"/>
  <c r="WX88"/>
  <c r="WY74"/>
  <c r="WX74"/>
  <c r="QA3" i="21"/>
  <c r="PX74" i="20"/>
  <c r="PW74"/>
  <c r="QA4"/>
  <c r="QA5"/>
  <c r="QA6"/>
  <c r="QA7"/>
  <c r="QA8"/>
  <c r="QA9"/>
  <c r="QA10"/>
  <c r="QA11"/>
  <c r="QA12"/>
  <c r="QA13"/>
  <c r="QA14"/>
  <c r="QA15"/>
  <c r="QA16"/>
  <c r="QA17"/>
  <c r="QA18"/>
  <c r="QA19"/>
  <c r="QA20"/>
  <c r="QA21"/>
  <c r="QA22"/>
  <c r="QA23"/>
  <c r="QA24"/>
  <c r="QA25"/>
  <c r="QA26"/>
  <c r="QA27"/>
  <c r="QA28"/>
  <c r="QA29"/>
  <c r="QA30"/>
  <c r="QA31"/>
  <c r="QA32"/>
  <c r="QA33"/>
  <c r="QA34"/>
  <c r="QA35"/>
  <c r="QA36"/>
  <c r="QA37"/>
  <c r="QA38"/>
  <c r="QA39"/>
  <c r="QA40"/>
  <c r="QA41"/>
  <c r="QA42"/>
  <c r="QA43"/>
  <c r="QA44"/>
  <c r="QA45"/>
  <c r="QA46"/>
  <c r="QA47"/>
  <c r="QA48"/>
  <c r="QA49"/>
  <c r="QA50"/>
  <c r="QA51"/>
  <c r="QA52"/>
  <c r="QA53"/>
  <c r="QA54"/>
  <c r="QA55"/>
  <c r="QA56"/>
  <c r="QA57"/>
  <c r="QA58"/>
  <c r="QA59"/>
  <c r="QA60"/>
  <c r="QA61"/>
  <c r="QA62"/>
  <c r="QA63"/>
  <c r="QA64"/>
  <c r="QA65"/>
  <c r="QA66"/>
  <c r="QA67"/>
  <c r="QA68"/>
  <c r="QA69"/>
  <c r="QA70"/>
  <c r="QA71"/>
  <c r="QA72"/>
  <c r="QA73"/>
  <c r="QA3"/>
  <c r="AAG74" i="13"/>
  <c r="AAF74"/>
  <c r="AAJ4"/>
  <c r="AAJ5"/>
  <c r="AAJ6"/>
  <c r="AAJ7"/>
  <c r="AAJ8"/>
  <c r="AAJ9"/>
  <c r="AAJ10"/>
  <c r="AAJ11"/>
  <c r="AAJ12"/>
  <c r="AAJ13"/>
  <c r="AAJ14"/>
  <c r="AAJ15"/>
  <c r="AAJ16"/>
  <c r="AAJ17"/>
  <c r="AAJ18"/>
  <c r="AAJ19"/>
  <c r="AAJ20"/>
  <c r="AAJ21"/>
  <c r="AAJ22"/>
  <c r="AAJ23"/>
  <c r="AAJ24"/>
  <c r="AAJ25"/>
  <c r="AAJ26"/>
  <c r="AAJ27"/>
  <c r="AAJ28"/>
  <c r="AAJ29"/>
  <c r="AAJ30"/>
  <c r="AAJ31"/>
  <c r="AAJ32"/>
  <c r="AAJ33"/>
  <c r="AAJ34"/>
  <c r="AAJ35"/>
  <c r="AAJ36"/>
  <c r="AAJ37"/>
  <c r="AAJ38"/>
  <c r="AAJ39"/>
  <c r="AAJ40"/>
  <c r="AAJ41"/>
  <c r="AAJ42"/>
  <c r="AAJ43"/>
  <c r="AAJ44"/>
  <c r="AAJ45"/>
  <c r="AAJ46"/>
  <c r="AAJ47"/>
  <c r="AAJ48"/>
  <c r="AAJ49"/>
  <c r="AAJ50"/>
  <c r="AAJ51"/>
  <c r="AAJ52"/>
  <c r="AAJ53"/>
  <c r="AAJ54"/>
  <c r="AAJ55"/>
  <c r="AAJ56"/>
  <c r="AAJ57"/>
  <c r="AAJ58"/>
  <c r="AAJ59"/>
  <c r="AAJ60"/>
  <c r="AAJ61"/>
  <c r="AAJ62"/>
  <c r="AAJ63"/>
  <c r="AAJ64"/>
  <c r="AAJ65"/>
  <c r="AAJ66"/>
  <c r="AAJ67"/>
  <c r="AAJ68"/>
  <c r="AAJ69"/>
  <c r="AAJ70"/>
  <c r="AAJ71"/>
  <c r="AAJ72"/>
  <c r="AAJ73"/>
  <c r="AAJ3"/>
  <c r="WQ74" i="19"/>
  <c r="WP74"/>
  <c r="WT4"/>
  <c r="WT5"/>
  <c r="WT6"/>
  <c r="WT7"/>
  <c r="WT8"/>
  <c r="WT9"/>
  <c r="WT10"/>
  <c r="WT11"/>
  <c r="WT12"/>
  <c r="WT13"/>
  <c r="WT14"/>
  <c r="WT15"/>
  <c r="WT16"/>
  <c r="WT17"/>
  <c r="WT18"/>
  <c r="WT19"/>
  <c r="WT20"/>
  <c r="WT21"/>
  <c r="WT22"/>
  <c r="WT23"/>
  <c r="WT24"/>
  <c r="WT25"/>
  <c r="WT26"/>
  <c r="WT27"/>
  <c r="WT28"/>
  <c r="WT29"/>
  <c r="WT30"/>
  <c r="WT31"/>
  <c r="WT32"/>
  <c r="WT33"/>
  <c r="WT34"/>
  <c r="WT35"/>
  <c r="WT36"/>
  <c r="WT37"/>
  <c r="WT38"/>
  <c r="WT39"/>
  <c r="WT40"/>
  <c r="WT41"/>
  <c r="WT42"/>
  <c r="WT43"/>
  <c r="WT44"/>
  <c r="WT45"/>
  <c r="WT46"/>
  <c r="WT47"/>
  <c r="WT48"/>
  <c r="WT49"/>
  <c r="WT50"/>
  <c r="WT51"/>
  <c r="WT52"/>
  <c r="WT53"/>
  <c r="WT54"/>
  <c r="WT55"/>
  <c r="WT56"/>
  <c r="WT57"/>
  <c r="WT58"/>
  <c r="WT59"/>
  <c r="WT60"/>
  <c r="WT61"/>
  <c r="WT62"/>
  <c r="WT63"/>
  <c r="WT64"/>
  <c r="WT65"/>
  <c r="WT66"/>
  <c r="WT67"/>
  <c r="WT68"/>
  <c r="WT69"/>
  <c r="WT70"/>
  <c r="WT71"/>
  <c r="WT72"/>
  <c r="WT73"/>
  <c r="WT3"/>
  <c r="WQ88"/>
  <c r="WP88"/>
  <c r="XS31" l="1"/>
  <c r="XC11"/>
  <c r="XK11"/>
  <c r="XK70"/>
  <c r="XC70"/>
  <c r="XC56"/>
  <c r="XC54"/>
  <c r="XC20"/>
  <c r="XC59"/>
  <c r="XC55"/>
  <c r="XC17"/>
  <c r="XC3"/>
  <c r="WT88"/>
  <c r="QA74" i="20"/>
  <c r="AAJ74" i="13"/>
  <c r="XB88" i="19"/>
  <c r="WT74"/>
  <c r="XB74"/>
  <c r="MX74" i="23"/>
  <c r="MW74"/>
  <c r="NA4"/>
  <c r="NA5"/>
  <c r="NA6"/>
  <c r="NA7"/>
  <c r="NA8"/>
  <c r="NA9"/>
  <c r="NA10"/>
  <c r="NA11"/>
  <c r="NA12"/>
  <c r="NA13"/>
  <c r="NA14"/>
  <c r="NA15"/>
  <c r="NA16"/>
  <c r="NA17"/>
  <c r="NA18"/>
  <c r="NA19"/>
  <c r="NA20"/>
  <c r="NA21"/>
  <c r="NA22"/>
  <c r="NA23"/>
  <c r="NA24"/>
  <c r="NA25"/>
  <c r="NA26"/>
  <c r="NA27"/>
  <c r="NA28"/>
  <c r="NA29"/>
  <c r="NA30"/>
  <c r="NA31"/>
  <c r="NA32"/>
  <c r="NA33"/>
  <c r="NA34"/>
  <c r="NA35"/>
  <c r="NA36"/>
  <c r="NA37"/>
  <c r="NA38"/>
  <c r="NA39"/>
  <c r="NA40"/>
  <c r="NA41"/>
  <c r="NA42"/>
  <c r="NA43"/>
  <c r="NA44"/>
  <c r="NA45"/>
  <c r="NA46"/>
  <c r="NA47"/>
  <c r="NA48"/>
  <c r="NA49"/>
  <c r="NA50"/>
  <c r="NA51"/>
  <c r="NA52"/>
  <c r="NA53"/>
  <c r="NA54"/>
  <c r="NA55"/>
  <c r="NA56"/>
  <c r="NA57"/>
  <c r="NA58"/>
  <c r="NA59"/>
  <c r="NA60"/>
  <c r="NA61"/>
  <c r="NA62"/>
  <c r="NA63"/>
  <c r="NA64"/>
  <c r="NA65"/>
  <c r="NA66"/>
  <c r="NA67"/>
  <c r="NA68"/>
  <c r="NA69"/>
  <c r="NA70"/>
  <c r="NA71"/>
  <c r="NA72"/>
  <c r="NA73"/>
  <c r="NA3"/>
  <c r="PP74" i="21"/>
  <c r="PO74"/>
  <c r="PS4"/>
  <c r="PS5"/>
  <c r="PS6"/>
  <c r="PS7"/>
  <c r="PS8"/>
  <c r="PS9"/>
  <c r="PS10"/>
  <c r="PS11"/>
  <c r="PS12"/>
  <c r="PS13"/>
  <c r="PS14"/>
  <c r="PS15"/>
  <c r="PS16"/>
  <c r="PS17"/>
  <c r="PS18"/>
  <c r="PS19"/>
  <c r="PS20"/>
  <c r="PS21"/>
  <c r="PS22"/>
  <c r="PS23"/>
  <c r="PS24"/>
  <c r="PS25"/>
  <c r="PS26"/>
  <c r="PS27"/>
  <c r="PS28"/>
  <c r="PS29"/>
  <c r="PS30"/>
  <c r="PS31"/>
  <c r="PS32"/>
  <c r="PS33"/>
  <c r="PS34"/>
  <c r="PS35"/>
  <c r="PS36"/>
  <c r="PS37"/>
  <c r="PS38"/>
  <c r="PS39"/>
  <c r="PS40"/>
  <c r="PS41"/>
  <c r="PS42"/>
  <c r="PS43"/>
  <c r="PS44"/>
  <c r="PS45"/>
  <c r="PS46"/>
  <c r="PS47"/>
  <c r="PS48"/>
  <c r="PS49"/>
  <c r="PS50"/>
  <c r="PS51"/>
  <c r="PS52"/>
  <c r="PS53"/>
  <c r="PS54"/>
  <c r="PS55"/>
  <c r="PS56"/>
  <c r="PS57"/>
  <c r="PS58"/>
  <c r="PS59"/>
  <c r="PS60"/>
  <c r="PS61"/>
  <c r="PS62"/>
  <c r="PS63"/>
  <c r="PS64"/>
  <c r="PS65"/>
  <c r="PS66"/>
  <c r="PS67"/>
  <c r="PS68"/>
  <c r="PS69"/>
  <c r="PS70"/>
  <c r="PS71"/>
  <c r="PS72"/>
  <c r="PS73"/>
  <c r="PS3"/>
  <c r="PP74" i="20"/>
  <c r="PO74"/>
  <c r="PS4"/>
  <c r="PS5"/>
  <c r="QB5" s="1"/>
  <c r="PS6"/>
  <c r="QB6" s="1"/>
  <c r="PS7"/>
  <c r="PS8"/>
  <c r="PS9"/>
  <c r="QB9" s="1"/>
  <c r="PS10"/>
  <c r="PS11"/>
  <c r="QB11" s="1"/>
  <c r="PS12"/>
  <c r="QB12" s="1"/>
  <c r="PS13"/>
  <c r="QB13" s="1"/>
  <c r="PS14"/>
  <c r="PS15"/>
  <c r="QB15" s="1"/>
  <c r="PS16"/>
  <c r="PS17"/>
  <c r="QB17" s="1"/>
  <c r="PS18"/>
  <c r="PS19"/>
  <c r="QB19" s="1"/>
  <c r="PS20"/>
  <c r="PS21"/>
  <c r="PS22"/>
  <c r="PS23"/>
  <c r="QB23" s="1"/>
  <c r="PS24"/>
  <c r="PS25"/>
  <c r="QB25" s="1"/>
  <c r="PS26"/>
  <c r="PS27"/>
  <c r="QB27" s="1"/>
  <c r="PS28"/>
  <c r="PS29"/>
  <c r="QB29" s="1"/>
  <c r="PS30"/>
  <c r="PS31"/>
  <c r="QB31" s="1"/>
  <c r="PS32"/>
  <c r="PS33"/>
  <c r="QB33" s="1"/>
  <c r="PS34"/>
  <c r="PS35"/>
  <c r="PS36"/>
  <c r="PS37"/>
  <c r="QB37" s="1"/>
  <c r="PS38"/>
  <c r="PS39"/>
  <c r="PS40"/>
  <c r="PS41"/>
  <c r="QB41" s="1"/>
  <c r="PS42"/>
  <c r="PS43"/>
  <c r="PS44"/>
  <c r="PS45"/>
  <c r="QB45" s="1"/>
  <c r="PS46"/>
  <c r="PS47"/>
  <c r="QB47" s="1"/>
  <c r="PS48"/>
  <c r="PS49"/>
  <c r="QB49" s="1"/>
  <c r="PS50"/>
  <c r="PS51"/>
  <c r="QB51" s="1"/>
  <c r="PS52"/>
  <c r="PS53"/>
  <c r="QB53" s="1"/>
  <c r="PS54"/>
  <c r="PS55"/>
  <c r="PS56"/>
  <c r="PS57"/>
  <c r="QB57" s="1"/>
  <c r="PS58"/>
  <c r="PS59"/>
  <c r="QB59" s="1"/>
  <c r="PS60"/>
  <c r="PS61"/>
  <c r="QB61" s="1"/>
  <c r="PS62"/>
  <c r="PS63"/>
  <c r="QB63" s="1"/>
  <c r="PS64"/>
  <c r="PS65"/>
  <c r="QB65" s="1"/>
  <c r="PS66"/>
  <c r="PS67"/>
  <c r="QB67" s="1"/>
  <c r="PS68"/>
  <c r="PS69"/>
  <c r="QB69" s="1"/>
  <c r="PS70"/>
  <c r="PS71"/>
  <c r="QB71" s="1"/>
  <c r="PS72"/>
  <c r="PS73"/>
  <c r="QB73" s="1"/>
  <c r="PS3"/>
  <c r="QB3" s="1"/>
  <c r="ZY74" i="13"/>
  <c r="ZX74"/>
  <c r="AAB4"/>
  <c r="AAB5"/>
  <c r="AAB6"/>
  <c r="AAB7"/>
  <c r="AAK7" s="1"/>
  <c r="AAB8"/>
  <c r="AAB9"/>
  <c r="AAB10"/>
  <c r="AAB11"/>
  <c r="AAK11" s="1"/>
  <c r="AAB12"/>
  <c r="AAB13"/>
  <c r="AAB14"/>
  <c r="AAB15"/>
  <c r="AAK15" s="1"/>
  <c r="AAB16"/>
  <c r="AAK16" s="1"/>
  <c r="AAB17"/>
  <c r="AAB18"/>
  <c r="AAB19"/>
  <c r="AAK19" s="1"/>
  <c r="AAB20"/>
  <c r="AAB21"/>
  <c r="AAB22"/>
  <c r="AAB23"/>
  <c r="AAK23" s="1"/>
  <c r="AAB24"/>
  <c r="AAB25"/>
  <c r="AAB26"/>
  <c r="AAB27"/>
  <c r="AAK27" s="1"/>
  <c r="AAB28"/>
  <c r="AAK28" s="1"/>
  <c r="AAB29"/>
  <c r="AAB30"/>
  <c r="AAB31"/>
  <c r="AAB32"/>
  <c r="AAB33"/>
  <c r="AAK33" s="1"/>
  <c r="AAB34"/>
  <c r="AAB35"/>
  <c r="AAK35" s="1"/>
  <c r="AAB36"/>
  <c r="AAB37"/>
  <c r="AAK37" s="1"/>
  <c r="AAB38"/>
  <c r="AAK38" s="1"/>
  <c r="AAB39"/>
  <c r="AAK39" s="1"/>
  <c r="AAB40"/>
  <c r="AAB41"/>
  <c r="AAK41" s="1"/>
  <c r="AAB42"/>
  <c r="AAB43"/>
  <c r="AAB44"/>
  <c r="AAK44" s="1"/>
  <c r="AAB45"/>
  <c r="AAK45" s="1"/>
  <c r="AAB46"/>
  <c r="AAB47"/>
  <c r="AAK47" s="1"/>
  <c r="AAB48"/>
  <c r="AAB49"/>
  <c r="AAK49" s="1"/>
  <c r="AAB50"/>
  <c r="AAB51"/>
  <c r="AAK51" s="1"/>
  <c r="AAB52"/>
  <c r="AAK52" s="1"/>
  <c r="AAB53"/>
  <c r="AAK53" s="1"/>
  <c r="AAB54"/>
  <c r="AAB55"/>
  <c r="AAK55" s="1"/>
  <c r="AAB56"/>
  <c r="AAK56" s="1"/>
  <c r="AAB57"/>
  <c r="AAB58"/>
  <c r="AAB59"/>
  <c r="AAK59" s="1"/>
  <c r="AAB60"/>
  <c r="AAB61"/>
  <c r="AAK61" s="1"/>
  <c r="AAB62"/>
  <c r="AAB63"/>
  <c r="AAK63" s="1"/>
  <c r="AAB64"/>
  <c r="AAK64" s="1"/>
  <c r="AAB65"/>
  <c r="AAB66"/>
  <c r="AAK66" s="1"/>
  <c r="AAB67"/>
  <c r="AAK67" s="1"/>
  <c r="AAB68"/>
  <c r="AAB69"/>
  <c r="AAK69" s="1"/>
  <c r="AAB70"/>
  <c r="AAB71"/>
  <c r="AAK71" s="1"/>
  <c r="AAB72"/>
  <c r="AAK72" s="1"/>
  <c r="AAB73"/>
  <c r="AAB3"/>
  <c r="AAK3" s="1"/>
  <c r="PS74" i="21" l="1"/>
  <c r="QB72" i="20"/>
  <c r="QB68"/>
  <c r="QB64"/>
  <c r="QB60"/>
  <c r="QB56"/>
  <c r="QB54"/>
  <c r="QB50"/>
  <c r="QB46"/>
  <c r="QB28"/>
  <c r="QB24"/>
  <c r="QB10"/>
  <c r="QB43"/>
  <c r="AAK9" i="13"/>
  <c r="AAK21"/>
  <c r="AAK36"/>
  <c r="AAK43"/>
  <c r="AAK50"/>
  <c r="AAK4"/>
  <c r="AAK10"/>
  <c r="AAK17"/>
  <c r="AAK22"/>
  <c r="AAK30"/>
  <c r="AAK58"/>
  <c r="QB14" i="20"/>
  <c r="QB18"/>
  <c r="QB32"/>
  <c r="QB36"/>
  <c r="QB40"/>
  <c r="AAK13" i="13"/>
  <c r="AAK29"/>
  <c r="AAK57"/>
  <c r="AAK73"/>
  <c r="QB7" i="20"/>
  <c r="QB35"/>
  <c r="QB39"/>
  <c r="AAK25" i="13"/>
  <c r="AAK65"/>
  <c r="AAK31"/>
  <c r="AAK5"/>
  <c r="QB70" i="20"/>
  <c r="QB66"/>
  <c r="QB62"/>
  <c r="QB58"/>
  <c r="QB55"/>
  <c r="QB52"/>
  <c r="QB48"/>
  <c r="QB44"/>
  <c r="QB30"/>
  <c r="QB26"/>
  <c r="QB22"/>
  <c r="QB21"/>
  <c r="AAK6" i="13"/>
  <c r="AAK12"/>
  <c r="AAK18"/>
  <c r="AAK24"/>
  <c r="AAK32"/>
  <c r="AAK40"/>
  <c r="AAK46"/>
  <c r="AAK54"/>
  <c r="AAK60"/>
  <c r="AAK68"/>
  <c r="AAK8"/>
  <c r="AAK14"/>
  <c r="AAK20"/>
  <c r="AAK26"/>
  <c r="AAK34"/>
  <c r="AAK42"/>
  <c r="AAK48"/>
  <c r="AAK62"/>
  <c r="AAK70"/>
  <c r="QB4" i="20"/>
  <c r="QB8"/>
  <c r="QB16"/>
  <c r="QB20"/>
  <c r="QB34"/>
  <c r="QB38"/>
  <c r="QB42"/>
  <c r="NA74" i="23"/>
  <c r="PS74" i="20"/>
  <c r="AAB74" i="13"/>
  <c r="WI88" i="19" l="1"/>
  <c r="WH88"/>
  <c r="MP74" i="23"/>
  <c r="MO74"/>
  <c r="MS4"/>
  <c r="MS5"/>
  <c r="NB5" s="1"/>
  <c r="MS6"/>
  <c r="MS7"/>
  <c r="NB7" s="1"/>
  <c r="MS8"/>
  <c r="MS9"/>
  <c r="MS10"/>
  <c r="MS11"/>
  <c r="MS12"/>
  <c r="MS13"/>
  <c r="NB13" s="1"/>
  <c r="MS14"/>
  <c r="MS15"/>
  <c r="NB15" s="1"/>
  <c r="MS16"/>
  <c r="MS17"/>
  <c r="MS18"/>
  <c r="MS19"/>
  <c r="NB19" s="1"/>
  <c r="MS20"/>
  <c r="MS21"/>
  <c r="MS22"/>
  <c r="MS23"/>
  <c r="NB23" s="1"/>
  <c r="MS24"/>
  <c r="MS25"/>
  <c r="NB25" s="1"/>
  <c r="MS26"/>
  <c r="MS27"/>
  <c r="MS28"/>
  <c r="MS29"/>
  <c r="NB29" s="1"/>
  <c r="MS30"/>
  <c r="MS31"/>
  <c r="NB31" s="1"/>
  <c r="MS32"/>
  <c r="MS33"/>
  <c r="NB33" s="1"/>
  <c r="MS34"/>
  <c r="MS35"/>
  <c r="NB35" s="1"/>
  <c r="MS36"/>
  <c r="MS37"/>
  <c r="NB37" s="1"/>
  <c r="MS38"/>
  <c r="MS39"/>
  <c r="NB39" s="1"/>
  <c r="MS40"/>
  <c r="MS41"/>
  <c r="NB41" s="1"/>
  <c r="MS42"/>
  <c r="MS43"/>
  <c r="NB43" s="1"/>
  <c r="MS44"/>
  <c r="MS45"/>
  <c r="NB45" s="1"/>
  <c r="MS46"/>
  <c r="MS47"/>
  <c r="NB47" s="1"/>
  <c r="MS48"/>
  <c r="MS49"/>
  <c r="MS50"/>
  <c r="MS51"/>
  <c r="NB51" s="1"/>
  <c r="MS52"/>
  <c r="MS53"/>
  <c r="NB53" s="1"/>
  <c r="MS54"/>
  <c r="MS55"/>
  <c r="MS56"/>
  <c r="MS57"/>
  <c r="NB57" s="1"/>
  <c r="MS58"/>
  <c r="MS59"/>
  <c r="NB59" s="1"/>
  <c r="MS60"/>
  <c r="MS61"/>
  <c r="NB61" s="1"/>
  <c r="MS62"/>
  <c r="MS63"/>
  <c r="NB63" s="1"/>
  <c r="MS64"/>
  <c r="MS65"/>
  <c r="NB65" s="1"/>
  <c r="MS66"/>
  <c r="MS67"/>
  <c r="NB67" s="1"/>
  <c r="MS68"/>
  <c r="MS69"/>
  <c r="NB69" s="1"/>
  <c r="MS70"/>
  <c r="MS71"/>
  <c r="NB71" s="1"/>
  <c r="MS72"/>
  <c r="MS73"/>
  <c r="NB73" s="1"/>
  <c r="MS3"/>
  <c r="NB3" s="1"/>
  <c r="PH74" i="21"/>
  <c r="PG74"/>
  <c r="PK4"/>
  <c r="PK5"/>
  <c r="PT5" s="1"/>
  <c r="PK6"/>
  <c r="PK7"/>
  <c r="PT7" s="1"/>
  <c r="PK8"/>
  <c r="PK9"/>
  <c r="PT9" s="1"/>
  <c r="PK10"/>
  <c r="PK11"/>
  <c r="PT11" s="1"/>
  <c r="PK12"/>
  <c r="PK13"/>
  <c r="PT13" s="1"/>
  <c r="PK14"/>
  <c r="PK15"/>
  <c r="PT15" s="1"/>
  <c r="PK16"/>
  <c r="PK17"/>
  <c r="PK18"/>
  <c r="PK19"/>
  <c r="PT19" s="1"/>
  <c r="PK20"/>
  <c r="PK21"/>
  <c r="PK22"/>
  <c r="PK23"/>
  <c r="PT23" s="1"/>
  <c r="PK24"/>
  <c r="PK25"/>
  <c r="PT25" s="1"/>
  <c r="PK26"/>
  <c r="PK27"/>
  <c r="PT27" s="1"/>
  <c r="PK28"/>
  <c r="PK29"/>
  <c r="PT29" s="1"/>
  <c r="PK30"/>
  <c r="PK31"/>
  <c r="PT31" s="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T55" s="1"/>
  <c r="PK56"/>
  <c r="PK57"/>
  <c r="PT57" s="1"/>
  <c r="PK58"/>
  <c r="PK59"/>
  <c r="PT59" s="1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T73" s="1"/>
  <c r="PK3"/>
  <c r="PH74" i="20"/>
  <c r="PG74"/>
  <c r="PK4"/>
  <c r="PK5"/>
  <c r="PT5" s="1"/>
  <c r="PK6"/>
  <c r="PK7"/>
  <c r="PT7" s="1"/>
  <c r="PK8"/>
  <c r="PK9"/>
  <c r="PK10"/>
  <c r="PK11"/>
  <c r="PT11" s="1"/>
  <c r="PK12"/>
  <c r="PK13"/>
  <c r="PT13" s="1"/>
  <c r="PK14"/>
  <c r="PK15"/>
  <c r="PT15" s="1"/>
  <c r="PK16"/>
  <c r="PK17"/>
  <c r="PT17" s="1"/>
  <c r="PK18"/>
  <c r="PK19"/>
  <c r="PT19" s="1"/>
  <c r="PK20"/>
  <c r="PK21"/>
  <c r="PT21" s="1"/>
  <c r="PK22"/>
  <c r="PK23"/>
  <c r="PT23" s="1"/>
  <c r="PK24"/>
  <c r="PK25"/>
  <c r="PT25" s="1"/>
  <c r="PK26"/>
  <c r="PK27"/>
  <c r="PT27" s="1"/>
  <c r="PK28"/>
  <c r="PK29"/>
  <c r="PT29" s="1"/>
  <c r="PK30"/>
  <c r="PK3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K56"/>
  <c r="PK57"/>
  <c r="PT57" s="1"/>
  <c r="PK58"/>
  <c r="PK59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K3"/>
  <c r="PT3" s="1"/>
  <c r="ZQ74" i="13"/>
  <c r="ZP74"/>
  <c r="ZT4"/>
  <c r="ZT5"/>
  <c r="AAC5" s="1"/>
  <c r="ZT6"/>
  <c r="ZT7"/>
  <c r="AAC7" s="1"/>
  <c r="ZT8"/>
  <c r="ZT9"/>
  <c r="ZT10"/>
  <c r="ZT11"/>
  <c r="AAC11" s="1"/>
  <c r="ZT12"/>
  <c r="ZT13"/>
  <c r="AAC13" s="1"/>
  <c r="ZT14"/>
  <c r="ZT15"/>
  <c r="AAC15" s="1"/>
  <c r="ZT16"/>
  <c r="ZT17"/>
  <c r="ZT18"/>
  <c r="ZT19"/>
  <c r="AAC19" s="1"/>
  <c r="ZT20"/>
  <c r="ZT21"/>
  <c r="AAC21" s="1"/>
  <c r="ZT22"/>
  <c r="ZT23"/>
  <c r="AAC23" s="1"/>
  <c r="ZT24"/>
  <c r="ZT25"/>
  <c r="AAC25" s="1"/>
  <c r="ZT26"/>
  <c r="ZT27"/>
  <c r="AAC27" s="1"/>
  <c r="ZT28"/>
  <c r="ZT29"/>
  <c r="AAC29" s="1"/>
  <c r="ZT30"/>
  <c r="ZT31"/>
  <c r="ZT32"/>
  <c r="ZT33"/>
  <c r="AAC33" s="1"/>
  <c r="ZT34"/>
  <c r="ZT35"/>
  <c r="AAC35" s="1"/>
  <c r="ZT36"/>
  <c r="ZT37"/>
  <c r="AAC37" s="1"/>
  <c r="ZT38"/>
  <c r="ZT39"/>
  <c r="AAC39" s="1"/>
  <c r="ZT40"/>
  <c r="ZT41"/>
  <c r="AAC41" s="1"/>
  <c r="ZT42"/>
  <c r="ZT43"/>
  <c r="AAC43" s="1"/>
  <c r="ZT44"/>
  <c r="ZT45"/>
  <c r="AAC45" s="1"/>
  <c r="ZT46"/>
  <c r="ZT47"/>
  <c r="AAC47" s="1"/>
  <c r="ZT48"/>
  <c r="ZT49"/>
  <c r="AAC49" s="1"/>
  <c r="ZT50"/>
  <c r="ZT51"/>
  <c r="AAC51" s="1"/>
  <c r="ZT52"/>
  <c r="ZT53"/>
  <c r="AAC53" s="1"/>
  <c r="ZT54"/>
  <c r="ZT55"/>
  <c r="ZT56"/>
  <c r="ZT57"/>
  <c r="AAC57" s="1"/>
  <c r="ZT58"/>
  <c r="ZT59"/>
  <c r="AAC59" s="1"/>
  <c r="ZT60"/>
  <c r="ZT61"/>
  <c r="AAC61" s="1"/>
  <c r="ZT62"/>
  <c r="ZT63"/>
  <c r="AAC63" s="1"/>
  <c r="ZT64"/>
  <c r="ZT65"/>
  <c r="AAC65" s="1"/>
  <c r="ZT66"/>
  <c r="ZT67"/>
  <c r="AAC67" s="1"/>
  <c r="ZT68"/>
  <c r="ZT69"/>
  <c r="AAC69" s="1"/>
  <c r="ZT70"/>
  <c r="ZT71"/>
  <c r="AAC71" s="1"/>
  <c r="ZT72"/>
  <c r="ZT73"/>
  <c r="ZT3"/>
  <c r="WL88" i="19" l="1"/>
  <c r="PK74" i="20"/>
  <c r="AAC3" i="13"/>
  <c r="AAC72"/>
  <c r="AAC68"/>
  <c r="AAC64"/>
  <c r="AAC56"/>
  <c r="AAC54"/>
  <c r="AAC50"/>
  <c r="AAC46"/>
  <c r="AAC34"/>
  <c r="AAC31"/>
  <c r="AAC20"/>
  <c r="AAC17"/>
  <c r="AAC14"/>
  <c r="AAC9"/>
  <c r="AAC6"/>
  <c r="PT73" i="20"/>
  <c r="PT70"/>
  <c r="PT66"/>
  <c r="PT62"/>
  <c r="PT59"/>
  <c r="PT56"/>
  <c r="PT54"/>
  <c r="PT50"/>
  <c r="PT46"/>
  <c r="PT43"/>
  <c r="PT40"/>
  <c r="PT36"/>
  <c r="PT32"/>
  <c r="PT30"/>
  <c r="PT26"/>
  <c r="PT22"/>
  <c r="PT18"/>
  <c r="PT14"/>
  <c r="PT10"/>
  <c r="PT8"/>
  <c r="PT4"/>
  <c r="PT72" i="21"/>
  <c r="PT68"/>
  <c r="PT64"/>
  <c r="PT60"/>
  <c r="PT56"/>
  <c r="PT52"/>
  <c r="PT48"/>
  <c r="PT44"/>
  <c r="PT42"/>
  <c r="PT38"/>
  <c r="PT34"/>
  <c r="PT30"/>
  <c r="PT26"/>
  <c r="PT24"/>
  <c r="PT21"/>
  <c r="PT18"/>
  <c r="PT16"/>
  <c r="PT12"/>
  <c r="PT8"/>
  <c r="PT4"/>
  <c r="NB70" i="23"/>
  <c r="NB66"/>
  <c r="NB62"/>
  <c r="NB58"/>
  <c r="NB55"/>
  <c r="NB52"/>
  <c r="NB49"/>
  <c r="NB46"/>
  <c r="NB42"/>
  <c r="NB38"/>
  <c r="NB34"/>
  <c r="NB30"/>
  <c r="NB27"/>
  <c r="NB24"/>
  <c r="NB21"/>
  <c r="NB18"/>
  <c r="NB16"/>
  <c r="NB12"/>
  <c r="NB10"/>
  <c r="NB8"/>
  <c r="NB4"/>
  <c r="AAC60" i="13"/>
  <c r="AAC42"/>
  <c r="AAC38"/>
  <c r="AAC28"/>
  <c r="AAC24"/>
  <c r="AAC73"/>
  <c r="AAC70"/>
  <c r="AAC66"/>
  <c r="AAC62"/>
  <c r="AAC58"/>
  <c r="AAC55"/>
  <c r="AAC52"/>
  <c r="AAC48"/>
  <c r="AAC44"/>
  <c r="AAC40"/>
  <c r="AAC36"/>
  <c r="AAC32"/>
  <c r="AAC30"/>
  <c r="AAC26"/>
  <c r="AAC22"/>
  <c r="AAC18"/>
  <c r="AAC16"/>
  <c r="AAC12"/>
  <c r="AAC10"/>
  <c r="AAC8"/>
  <c r="AAC4"/>
  <c r="PT72" i="20"/>
  <c r="PT68"/>
  <c r="PT64"/>
  <c r="PT60"/>
  <c r="PT58"/>
  <c r="PT55"/>
  <c r="PT52"/>
  <c r="PT48"/>
  <c r="PT44"/>
  <c r="PT42"/>
  <c r="PT38"/>
  <c r="PT34"/>
  <c r="PT31"/>
  <c r="PT28"/>
  <c r="PT24"/>
  <c r="PT20"/>
  <c r="PT16"/>
  <c r="PT12"/>
  <c r="PT9"/>
  <c r="PT6"/>
  <c r="PT3" i="21"/>
  <c r="PT70"/>
  <c r="PT66"/>
  <c r="PT62"/>
  <c r="PT58"/>
  <c r="PT54"/>
  <c r="PT50"/>
  <c r="PT46"/>
  <c r="PT43"/>
  <c r="PT40"/>
  <c r="PT36"/>
  <c r="PT32"/>
  <c r="PT28"/>
  <c r="PT22"/>
  <c r="PT20"/>
  <c r="PT17"/>
  <c r="PT14"/>
  <c r="PT10"/>
  <c r="PT6"/>
  <c r="NB72" i="23"/>
  <c r="NB68"/>
  <c r="NB64"/>
  <c r="NB60"/>
  <c r="NB56"/>
  <c r="NB54"/>
  <c r="NB50"/>
  <c r="NB48"/>
  <c r="NB44"/>
  <c r="NB40"/>
  <c r="NB36"/>
  <c r="NB32"/>
  <c r="NB28"/>
  <c r="NB26"/>
  <c r="NB22"/>
  <c r="NB20"/>
  <c r="NB17"/>
  <c r="NB14"/>
  <c r="NB11"/>
  <c r="NB9"/>
  <c r="NB6"/>
  <c r="MS74"/>
  <c r="PK74" i="21"/>
  <c r="ZT74" i="13"/>
  <c r="WL4" i="19" l="1"/>
  <c r="WU4" s="1"/>
  <c r="WL5"/>
  <c r="WL6"/>
  <c r="WU6" s="1"/>
  <c r="WL7"/>
  <c r="WL8"/>
  <c r="WU8" s="1"/>
  <c r="WL9"/>
  <c r="WL10"/>
  <c r="WU10" s="1"/>
  <c r="WL11"/>
  <c r="WL12"/>
  <c r="WU12" s="1"/>
  <c r="WL13"/>
  <c r="WL14"/>
  <c r="WU14" s="1"/>
  <c r="WL15"/>
  <c r="WU15" s="1"/>
  <c r="WL16"/>
  <c r="WU16" s="1"/>
  <c r="WL17"/>
  <c r="WL18"/>
  <c r="WU18" s="1"/>
  <c r="WL19"/>
  <c r="WL20"/>
  <c r="WU20" s="1"/>
  <c r="WL21"/>
  <c r="WU21" s="1"/>
  <c r="WL22"/>
  <c r="WU22" s="1"/>
  <c r="WL23"/>
  <c r="WL24"/>
  <c r="WU24" s="1"/>
  <c r="WL25"/>
  <c r="WL26"/>
  <c r="WU26" s="1"/>
  <c r="WL27"/>
  <c r="WL28"/>
  <c r="WU28" s="1"/>
  <c r="WL29"/>
  <c r="WL30"/>
  <c r="WU30" s="1"/>
  <c r="WL31"/>
  <c r="WL32"/>
  <c r="WU32" s="1"/>
  <c r="WL33"/>
  <c r="WL34"/>
  <c r="WU34" s="1"/>
  <c r="WL35"/>
  <c r="WL36"/>
  <c r="WU36" s="1"/>
  <c r="WL37"/>
  <c r="WL38"/>
  <c r="WU38" s="1"/>
  <c r="WL39"/>
  <c r="WL40"/>
  <c r="WU40" s="1"/>
  <c r="WL41"/>
  <c r="WL42"/>
  <c r="WU42" s="1"/>
  <c r="WL43"/>
  <c r="WL44"/>
  <c r="WU44" s="1"/>
  <c r="WL45"/>
  <c r="WL46"/>
  <c r="WU46" s="1"/>
  <c r="WL47"/>
  <c r="WL48"/>
  <c r="WU48" s="1"/>
  <c r="WL49"/>
  <c r="WL50"/>
  <c r="WU50" s="1"/>
  <c r="WL51"/>
  <c r="WL52"/>
  <c r="WU52" s="1"/>
  <c r="WL53"/>
  <c r="WL54"/>
  <c r="WU54" s="1"/>
  <c r="WL55"/>
  <c r="WL56"/>
  <c r="WU56" s="1"/>
  <c r="WL57"/>
  <c r="WL58"/>
  <c r="WU58" s="1"/>
  <c r="WL59"/>
  <c r="WU59" s="1"/>
  <c r="WL60"/>
  <c r="WU60" s="1"/>
  <c r="WL61"/>
  <c r="WL62"/>
  <c r="WU62" s="1"/>
  <c r="WL63"/>
  <c r="WL64"/>
  <c r="WU64" s="1"/>
  <c r="WL65"/>
  <c r="WL66"/>
  <c r="WU66" s="1"/>
  <c r="WL67"/>
  <c r="WU67" s="1"/>
  <c r="WL68"/>
  <c r="WU68" s="1"/>
  <c r="WL69"/>
  <c r="WL70"/>
  <c r="WU70" s="1"/>
  <c r="WL71"/>
  <c r="WL72"/>
  <c r="WU72" s="1"/>
  <c r="WL73"/>
  <c r="WU73" s="1"/>
  <c r="WL3"/>
  <c r="WU3" s="1"/>
  <c r="WI74"/>
  <c r="WH74"/>
  <c r="WA88"/>
  <c r="VZ88"/>
  <c r="WA74"/>
  <c r="VZ74"/>
  <c r="WD4"/>
  <c r="WD5"/>
  <c r="WD6"/>
  <c r="WD7"/>
  <c r="WD8"/>
  <c r="WD9"/>
  <c r="WD10"/>
  <c r="WD11"/>
  <c r="WD12"/>
  <c r="WD13"/>
  <c r="WD14"/>
  <c r="WD15"/>
  <c r="WD16"/>
  <c r="WD17"/>
  <c r="WD18"/>
  <c r="WD19"/>
  <c r="WD20"/>
  <c r="WD21"/>
  <c r="WD22"/>
  <c r="WD23"/>
  <c r="WD24"/>
  <c r="WD25"/>
  <c r="WD26"/>
  <c r="WD27"/>
  <c r="WD28"/>
  <c r="WD29"/>
  <c r="WD30"/>
  <c r="WD31"/>
  <c r="WD32"/>
  <c r="WD33"/>
  <c r="WD34"/>
  <c r="WD35"/>
  <c r="WD36"/>
  <c r="WD37"/>
  <c r="WD38"/>
  <c r="WD39"/>
  <c r="WD40"/>
  <c r="WD41"/>
  <c r="WD42"/>
  <c r="WD43"/>
  <c r="WD44"/>
  <c r="WD45"/>
  <c r="WD46"/>
  <c r="WD47"/>
  <c r="WD48"/>
  <c r="WD49"/>
  <c r="WD50"/>
  <c r="WD51"/>
  <c r="WD52"/>
  <c r="WD53"/>
  <c r="WD54"/>
  <c r="WD55"/>
  <c r="WD56"/>
  <c r="WD57"/>
  <c r="WD58"/>
  <c r="WD59"/>
  <c r="WD60"/>
  <c r="WD61"/>
  <c r="WD62"/>
  <c r="WD63"/>
  <c r="WD64"/>
  <c r="WD65"/>
  <c r="WD66"/>
  <c r="WD67"/>
  <c r="WD68"/>
  <c r="WD69"/>
  <c r="WD70"/>
  <c r="WD71"/>
  <c r="WD72"/>
  <c r="WD73"/>
  <c r="WD3"/>
  <c r="WM67" l="1"/>
  <c r="WM59"/>
  <c r="WM15"/>
  <c r="WM71"/>
  <c r="WU71"/>
  <c r="WM69"/>
  <c r="WU69"/>
  <c r="WM65"/>
  <c r="WU65"/>
  <c r="WM63"/>
  <c r="WU63"/>
  <c r="WM61"/>
  <c r="WU61"/>
  <c r="WM57"/>
  <c r="WU57"/>
  <c r="WM55"/>
  <c r="WU55"/>
  <c r="WM53"/>
  <c r="WU53"/>
  <c r="WM51"/>
  <c r="WU51"/>
  <c r="WM49"/>
  <c r="WU49"/>
  <c r="WM47"/>
  <c r="WU47"/>
  <c r="WM45"/>
  <c r="WU45"/>
  <c r="WM43"/>
  <c r="WU43"/>
  <c r="WM41"/>
  <c r="WU41"/>
  <c r="WM39"/>
  <c r="WU39"/>
  <c r="WM37"/>
  <c r="WU37"/>
  <c r="WM35"/>
  <c r="WU35"/>
  <c r="WM33"/>
  <c r="WU33"/>
  <c r="WM31"/>
  <c r="WU31"/>
  <c r="WM29"/>
  <c r="WU29"/>
  <c r="WM27"/>
  <c r="WU27"/>
  <c r="WM25"/>
  <c r="WU25"/>
  <c r="WM23"/>
  <c r="WU23"/>
  <c r="WM19"/>
  <c r="WU19"/>
  <c r="WM17"/>
  <c r="WU17"/>
  <c r="WM13"/>
  <c r="WU13"/>
  <c r="WM11"/>
  <c r="WU11"/>
  <c r="WM9"/>
  <c r="WU9"/>
  <c r="WM7"/>
  <c r="WU7"/>
  <c r="WM5"/>
  <c r="WU5"/>
  <c r="WL74"/>
  <c r="WD88"/>
  <c r="WM73"/>
  <c r="WM70"/>
  <c r="WM62"/>
  <c r="WM54"/>
  <c r="WM46"/>
  <c r="WM38"/>
  <c r="WM30"/>
  <c r="WM22"/>
  <c r="WM14"/>
  <c r="WM6"/>
  <c r="WM72"/>
  <c r="WM64"/>
  <c r="WM56"/>
  <c r="WM48"/>
  <c r="WM40"/>
  <c r="WM32"/>
  <c r="WM24"/>
  <c r="WM21"/>
  <c r="WM16"/>
  <c r="WM8"/>
  <c r="WM3"/>
  <c r="WM66"/>
  <c r="WM58"/>
  <c r="WM50"/>
  <c r="WM42"/>
  <c r="WM34"/>
  <c r="WM26"/>
  <c r="WM18"/>
  <c r="WM10"/>
  <c r="WM68"/>
  <c r="WM60"/>
  <c r="WM52"/>
  <c r="WM44"/>
  <c r="WM36"/>
  <c r="WM28"/>
  <c r="WM20"/>
  <c r="WM12"/>
  <c r="WM4"/>
  <c r="WD74"/>
  <c r="VS88" l="1"/>
  <c r="VR88"/>
  <c r="OZ74" i="21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L14" s="1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C43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C54"/>
  <c r="PC55"/>
  <c r="PC56"/>
  <c r="PL56" s="1"/>
  <c r="PC57"/>
  <c r="PL57" s="1"/>
  <c r="PC58"/>
  <c r="PL58" s="1"/>
  <c r="PC59"/>
  <c r="PL59" s="1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L73" s="1"/>
  <c r="PC3"/>
  <c r="OZ74" i="20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L42" s="1"/>
  <c r="PC43"/>
  <c r="PL43" s="1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L53" s="1"/>
  <c r="PC54"/>
  <c r="PL54" s="1"/>
  <c r="PC55"/>
  <c r="PC56"/>
  <c r="PC57"/>
  <c r="PL57" s="1"/>
  <c r="PC58"/>
  <c r="PL58" s="1"/>
  <c r="PC59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C3"/>
  <c r="ZL4" i="13"/>
  <c r="ZL5"/>
  <c r="ZU5" s="1"/>
  <c r="ZL6"/>
  <c r="ZL7"/>
  <c r="ZU7" s="1"/>
  <c r="ZL8"/>
  <c r="ZL9"/>
  <c r="ZU9" s="1"/>
  <c r="ZL10"/>
  <c r="ZL11"/>
  <c r="ZU11" s="1"/>
  <c r="ZL12"/>
  <c r="ZL13"/>
  <c r="ZU13" s="1"/>
  <c r="ZL14"/>
  <c r="ZL15"/>
  <c r="ZU15" s="1"/>
  <c r="ZL16"/>
  <c r="ZL17"/>
  <c r="ZU17" s="1"/>
  <c r="ZL18"/>
  <c r="ZL19"/>
  <c r="ZU19" s="1"/>
  <c r="ZL20"/>
  <c r="ZL21"/>
  <c r="ZU21" s="1"/>
  <c r="ZL22"/>
  <c r="ZL23"/>
  <c r="ZU23" s="1"/>
  <c r="ZL24"/>
  <c r="ZL25"/>
  <c r="ZU25" s="1"/>
  <c r="ZL26"/>
  <c r="ZL27"/>
  <c r="ZU27" s="1"/>
  <c r="ZL28"/>
  <c r="ZL29"/>
  <c r="ZU29" s="1"/>
  <c r="ZL30"/>
  <c r="ZL31"/>
  <c r="ZU31" s="1"/>
  <c r="ZL32"/>
  <c r="ZL33"/>
  <c r="ZU33" s="1"/>
  <c r="ZL34"/>
  <c r="ZL35"/>
  <c r="ZU35" s="1"/>
  <c r="ZL36"/>
  <c r="ZL37"/>
  <c r="ZU37" s="1"/>
  <c r="ZL38"/>
  <c r="ZL39"/>
  <c r="ZU39" s="1"/>
  <c r="ZL40"/>
  <c r="ZL41"/>
  <c r="ZU41" s="1"/>
  <c r="ZL42"/>
  <c r="ZL43"/>
  <c r="ZU43" s="1"/>
  <c r="ZL44"/>
  <c r="ZL45"/>
  <c r="ZU45" s="1"/>
  <c r="ZL46"/>
  <c r="ZL47"/>
  <c r="ZU47" s="1"/>
  <c r="ZL48"/>
  <c r="ZL49"/>
  <c r="ZU49" s="1"/>
  <c r="ZL50"/>
  <c r="ZL51"/>
  <c r="ZU51" s="1"/>
  <c r="ZL52"/>
  <c r="ZL53"/>
  <c r="ZU53" s="1"/>
  <c r="ZL54"/>
  <c r="ZL55"/>
  <c r="ZU55" s="1"/>
  <c r="ZL56"/>
  <c r="ZL57"/>
  <c r="ZU57" s="1"/>
  <c r="ZL58"/>
  <c r="ZL59"/>
  <c r="ZL60"/>
  <c r="ZL61"/>
  <c r="ZU61" s="1"/>
  <c r="ZL62"/>
  <c r="ZL63"/>
  <c r="ZU63" s="1"/>
  <c r="ZL64"/>
  <c r="ZL65"/>
  <c r="ZU65" s="1"/>
  <c r="ZL66"/>
  <c r="ZL67"/>
  <c r="ZU67" s="1"/>
  <c r="ZL68"/>
  <c r="ZL69"/>
  <c r="ZU69" s="1"/>
  <c r="ZL70"/>
  <c r="ZL71"/>
  <c r="ZU71" s="1"/>
  <c r="ZL72"/>
  <c r="ZL73"/>
  <c r="ZU73" s="1"/>
  <c r="ZL3"/>
  <c r="ZI74"/>
  <c r="ZH74"/>
  <c r="VV88" i="19" l="1"/>
  <c r="ZU64" i="13"/>
  <c r="ZU46"/>
  <c r="ZU42"/>
  <c r="ZU38"/>
  <c r="ZU34"/>
  <c r="ZU30"/>
  <c r="ZU26"/>
  <c r="ZU22"/>
  <c r="ZU18"/>
  <c r="ZU14"/>
  <c r="ZU10"/>
  <c r="ZU6"/>
  <c r="PL3" i="20"/>
  <c r="PL59"/>
  <c r="PL55"/>
  <c r="PL14"/>
  <c r="PL3" i="21"/>
  <c r="PL54"/>
  <c r="PL43"/>
  <c r="PL11"/>
  <c r="ZU72" i="13"/>
  <c r="ZU68"/>
  <c r="ZU60"/>
  <c r="ZU58"/>
  <c r="ZU54"/>
  <c r="ZU50"/>
  <c r="ZU3"/>
  <c r="ZU70"/>
  <c r="ZU66"/>
  <c r="ZU62"/>
  <c r="ZU59"/>
  <c r="ZU56"/>
  <c r="ZU52"/>
  <c r="ZU48"/>
  <c r="ZU44"/>
  <c r="ZU40"/>
  <c r="ZU36"/>
  <c r="ZU32"/>
  <c r="ZU28"/>
  <c r="ZU24"/>
  <c r="ZU20"/>
  <c r="ZU16"/>
  <c r="ZU12"/>
  <c r="ZU8"/>
  <c r="ZU4"/>
  <c r="PL73" i="20"/>
  <c r="PL56"/>
  <c r="PL22"/>
  <c r="PL11"/>
  <c r="PL55" i="21"/>
  <c r="PL53"/>
  <c r="PL42"/>
  <c r="PL22"/>
  <c r="PC74"/>
  <c r="PC74" i="20"/>
  <c r="ZL74" i="13"/>
  <c r="LZ74" i="23" l="1"/>
  <c r="LY74"/>
  <c r="MC4"/>
  <c r="MT4" s="1"/>
  <c r="MC5"/>
  <c r="MT5" s="1"/>
  <c r="MC6"/>
  <c r="MT6" s="1"/>
  <c r="MC7"/>
  <c r="MT7" s="1"/>
  <c r="MC8"/>
  <c r="MT8" s="1"/>
  <c r="MC9"/>
  <c r="MT9" s="1"/>
  <c r="MC10"/>
  <c r="MT10" s="1"/>
  <c r="MC11"/>
  <c r="MC12"/>
  <c r="MT12" s="1"/>
  <c r="MC13"/>
  <c r="MT13" s="1"/>
  <c r="MC14"/>
  <c r="MT14" s="1"/>
  <c r="MC15"/>
  <c r="MT15" s="1"/>
  <c r="MC16"/>
  <c r="MT16" s="1"/>
  <c r="MC17"/>
  <c r="MT17" s="1"/>
  <c r="MC18"/>
  <c r="MT18" s="1"/>
  <c r="MC19"/>
  <c r="MT19" s="1"/>
  <c r="MC20"/>
  <c r="MT20" s="1"/>
  <c r="MC21"/>
  <c r="MC22"/>
  <c r="MT22" s="1"/>
  <c r="MC23"/>
  <c r="MT23" s="1"/>
  <c r="MC24"/>
  <c r="MT24" s="1"/>
  <c r="MC25"/>
  <c r="MC26"/>
  <c r="MT26" s="1"/>
  <c r="MC27"/>
  <c r="MC28"/>
  <c r="MT28" s="1"/>
  <c r="MC29"/>
  <c r="MT29" s="1"/>
  <c r="MC30"/>
  <c r="MT30" s="1"/>
  <c r="MC31"/>
  <c r="MC32"/>
  <c r="MT32" s="1"/>
  <c r="MC33"/>
  <c r="MT33" s="1"/>
  <c r="MC34"/>
  <c r="MT34" s="1"/>
  <c r="MC35"/>
  <c r="MT35" s="1"/>
  <c r="MC36"/>
  <c r="MT36" s="1"/>
  <c r="MC37"/>
  <c r="MT37" s="1"/>
  <c r="MC38"/>
  <c r="MT38" s="1"/>
  <c r="MC39"/>
  <c r="MT39" s="1"/>
  <c r="MC40"/>
  <c r="MT40" s="1"/>
  <c r="MC41"/>
  <c r="MT41" s="1"/>
  <c r="MC42"/>
  <c r="MT42" s="1"/>
  <c r="MC43"/>
  <c r="MC44"/>
  <c r="MT44" s="1"/>
  <c r="MC45"/>
  <c r="MT45" s="1"/>
  <c r="MC46"/>
  <c r="MT46" s="1"/>
  <c r="MC47"/>
  <c r="MT47" s="1"/>
  <c r="MC48"/>
  <c r="MT48" s="1"/>
  <c r="MC49"/>
  <c r="MC50"/>
  <c r="MT50" s="1"/>
  <c r="MC51"/>
  <c r="MT51" s="1"/>
  <c r="MC52"/>
  <c r="MT52" s="1"/>
  <c r="MC53"/>
  <c r="MT53" s="1"/>
  <c r="MC54"/>
  <c r="MT54" s="1"/>
  <c r="MC55"/>
  <c r="MC56"/>
  <c r="MT56" s="1"/>
  <c r="MC57"/>
  <c r="MT57" s="1"/>
  <c r="MC58"/>
  <c r="MT58" s="1"/>
  <c r="MC59"/>
  <c r="MC60"/>
  <c r="MT60" s="1"/>
  <c r="MC61"/>
  <c r="MT61" s="1"/>
  <c r="MC62"/>
  <c r="MT62" s="1"/>
  <c r="MC63"/>
  <c r="MT63" s="1"/>
  <c r="MC64"/>
  <c r="MT64" s="1"/>
  <c r="MC65"/>
  <c r="MT65" s="1"/>
  <c r="MC66"/>
  <c r="MT66" s="1"/>
  <c r="MC67"/>
  <c r="MT67" s="1"/>
  <c r="MC68"/>
  <c r="MT68" s="1"/>
  <c r="MC69"/>
  <c r="MT69" s="1"/>
  <c r="MC70"/>
  <c r="MT70" s="1"/>
  <c r="MC71"/>
  <c r="MT71" s="1"/>
  <c r="MC72"/>
  <c r="MT72" s="1"/>
  <c r="MC73"/>
  <c r="MT73" s="1"/>
  <c r="MC3"/>
  <c r="OR74" i="21"/>
  <c r="OQ74"/>
  <c r="OU4"/>
  <c r="PD4" s="1"/>
  <c r="OU5"/>
  <c r="PD5" s="1"/>
  <c r="OU6"/>
  <c r="PD6" s="1"/>
  <c r="OU7"/>
  <c r="PD7" s="1"/>
  <c r="OU8"/>
  <c r="OU9"/>
  <c r="PD9" s="1"/>
  <c r="OU10"/>
  <c r="PD10" s="1"/>
  <c r="OU11"/>
  <c r="OU12"/>
  <c r="OU13"/>
  <c r="PD13" s="1"/>
  <c r="OU14"/>
  <c r="PD14" s="1"/>
  <c r="OU15"/>
  <c r="PD15" s="1"/>
  <c r="OU16"/>
  <c r="PD16" s="1"/>
  <c r="OU17"/>
  <c r="OU18"/>
  <c r="PD18" s="1"/>
  <c r="OU19"/>
  <c r="PD19" s="1"/>
  <c r="OU20"/>
  <c r="PD20" s="1"/>
  <c r="OU21"/>
  <c r="PD21" s="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PD52" s="1"/>
  <c r="OU53"/>
  <c r="OU54"/>
  <c r="PD54" s="1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PD3" s="1"/>
  <c r="OR74" i="20"/>
  <c r="OQ74"/>
  <c r="OU4"/>
  <c r="PD4" s="1"/>
  <c r="OU5"/>
  <c r="PD5" s="1"/>
  <c r="OU6"/>
  <c r="PD6" s="1"/>
  <c r="OU7"/>
  <c r="PD7" s="1"/>
  <c r="OU8"/>
  <c r="PD8" s="1"/>
  <c r="OU9"/>
  <c r="PD9" s="1"/>
  <c r="OU10"/>
  <c r="PD10" s="1"/>
  <c r="OU11"/>
  <c r="OU12"/>
  <c r="PD12" s="1"/>
  <c r="OU13"/>
  <c r="PD13" s="1"/>
  <c r="OU14"/>
  <c r="OU15"/>
  <c r="PD15" s="1"/>
  <c r="OU16"/>
  <c r="PD16" s="1"/>
  <c r="OU17"/>
  <c r="OU18"/>
  <c r="PD18" s="1"/>
  <c r="OU19"/>
  <c r="PD19" s="1"/>
  <c r="OU20"/>
  <c r="OU2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OU53"/>
  <c r="PD53" s="1"/>
  <c r="OU54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ZA74" i="13"/>
  <c r="YZ74"/>
  <c r="VV4" i="19"/>
  <c r="WE4" s="1"/>
  <c r="VV5"/>
  <c r="WE5" s="1"/>
  <c r="VV6"/>
  <c r="WE6" s="1"/>
  <c r="VV7"/>
  <c r="WE7" s="1"/>
  <c r="VV8"/>
  <c r="WE8" s="1"/>
  <c r="VV9"/>
  <c r="WE9" s="1"/>
  <c r="VV10"/>
  <c r="WE10" s="1"/>
  <c r="VV11"/>
  <c r="VV12"/>
  <c r="WE12" s="1"/>
  <c r="VV13"/>
  <c r="WE13" s="1"/>
  <c r="VV14"/>
  <c r="WE14" s="1"/>
  <c r="VV15"/>
  <c r="WE15" s="1"/>
  <c r="VV16"/>
  <c r="WE16" s="1"/>
  <c r="VV17"/>
  <c r="WE17" s="1"/>
  <c r="VV18"/>
  <c r="WE18" s="1"/>
  <c r="VV19"/>
  <c r="WE19" s="1"/>
  <c r="VV20"/>
  <c r="WE20" s="1"/>
  <c r="VV21"/>
  <c r="WE21" s="1"/>
  <c r="VV22"/>
  <c r="WE22" s="1"/>
  <c r="VV23"/>
  <c r="WE23" s="1"/>
  <c r="VV24"/>
  <c r="WE24" s="1"/>
  <c r="VV25"/>
  <c r="WE25" s="1"/>
  <c r="VV26"/>
  <c r="WE26" s="1"/>
  <c r="VV27"/>
  <c r="WE27" s="1"/>
  <c r="VV28"/>
  <c r="WE28" s="1"/>
  <c r="VV29"/>
  <c r="WE29" s="1"/>
  <c r="VV30"/>
  <c r="WE30" s="1"/>
  <c r="VV31"/>
  <c r="WE31" s="1"/>
  <c r="VV32"/>
  <c r="WE32" s="1"/>
  <c r="VV33"/>
  <c r="WE33" s="1"/>
  <c r="VV34"/>
  <c r="WE34" s="1"/>
  <c r="VV35"/>
  <c r="WE35" s="1"/>
  <c r="VV36"/>
  <c r="WE36" s="1"/>
  <c r="VV37"/>
  <c r="WE37" s="1"/>
  <c r="VV38"/>
  <c r="WE38" s="1"/>
  <c r="VV39"/>
  <c r="WE39" s="1"/>
  <c r="VV40"/>
  <c r="WE40" s="1"/>
  <c r="VV41"/>
  <c r="WE41" s="1"/>
  <c r="VV42"/>
  <c r="WE42" s="1"/>
  <c r="VV43"/>
  <c r="WE43" s="1"/>
  <c r="VV44"/>
  <c r="WE44" s="1"/>
  <c r="VV45"/>
  <c r="WE45" s="1"/>
  <c r="VV46"/>
  <c r="WE46" s="1"/>
  <c r="VV47"/>
  <c r="WE47" s="1"/>
  <c r="VV48"/>
  <c r="WE48" s="1"/>
  <c r="VV49"/>
  <c r="WE49" s="1"/>
  <c r="VV50"/>
  <c r="WE50" s="1"/>
  <c r="VV51"/>
  <c r="WE51" s="1"/>
  <c r="VV52"/>
  <c r="WE52" s="1"/>
  <c r="VV53"/>
  <c r="WE53" s="1"/>
  <c r="VV54"/>
  <c r="WE54" s="1"/>
  <c r="VV55"/>
  <c r="WE55" s="1"/>
  <c r="VV56"/>
  <c r="WE56" s="1"/>
  <c r="VV57"/>
  <c r="WE57" s="1"/>
  <c r="VV58"/>
  <c r="WE58" s="1"/>
  <c r="VV59"/>
  <c r="WE59" s="1"/>
  <c r="VV60"/>
  <c r="WE60" s="1"/>
  <c r="VV61"/>
  <c r="WE61" s="1"/>
  <c r="VV62"/>
  <c r="WE62" s="1"/>
  <c r="VV63"/>
  <c r="WE63" s="1"/>
  <c r="VV64"/>
  <c r="WE64" s="1"/>
  <c r="VV65"/>
  <c r="WE65" s="1"/>
  <c r="VV66"/>
  <c r="WE66" s="1"/>
  <c r="VV67"/>
  <c r="WE67" s="1"/>
  <c r="VV68"/>
  <c r="WE68" s="1"/>
  <c r="VV69"/>
  <c r="WE69" s="1"/>
  <c r="VV70"/>
  <c r="WE70" s="1"/>
  <c r="VV71"/>
  <c r="WE71" s="1"/>
  <c r="VV72"/>
  <c r="WE72" s="1"/>
  <c r="VV73"/>
  <c r="WE73" s="1"/>
  <c r="VV3"/>
  <c r="ZD4" i="13"/>
  <c r="ZD5"/>
  <c r="ZD6"/>
  <c r="ZM6" s="1"/>
  <c r="ZD7"/>
  <c r="ZM7" s="1"/>
  <c r="ZD8"/>
  <c r="ZD9"/>
  <c r="ZM9" s="1"/>
  <c r="ZD10"/>
  <c r="ZM10" s="1"/>
  <c r="ZD11"/>
  <c r="ZD12"/>
  <c r="ZD13"/>
  <c r="ZM13" s="1"/>
  <c r="ZD14"/>
  <c r="ZD15"/>
  <c r="ZM15" s="1"/>
  <c r="ZD16"/>
  <c r="ZM16" s="1"/>
  <c r="ZD17"/>
  <c r="ZD18"/>
  <c r="ZM18" s="1"/>
  <c r="ZD19"/>
  <c r="ZM19" s="1"/>
  <c r="ZD20"/>
  <c r="ZD21"/>
  <c r="ZM21" s="1"/>
  <c r="ZD22"/>
  <c r="ZD23"/>
  <c r="ZM23" s="1"/>
  <c r="ZD24"/>
  <c r="ZM24" s="1"/>
  <c r="ZD25"/>
  <c r="ZM25" s="1"/>
  <c r="ZD26"/>
  <c r="ZM26" s="1"/>
  <c r="ZD27"/>
  <c r="ZM27" s="1"/>
  <c r="ZD28"/>
  <c r="ZM28" s="1"/>
  <c r="ZD29"/>
  <c r="ZM29" s="1"/>
  <c r="ZD30"/>
  <c r="ZM30" s="1"/>
  <c r="ZD31"/>
  <c r="ZD32"/>
  <c r="ZM32" s="1"/>
  <c r="ZD33"/>
  <c r="ZM33" s="1"/>
  <c r="ZD34"/>
  <c r="ZM34" s="1"/>
  <c r="ZD35"/>
  <c r="ZM35" s="1"/>
  <c r="ZD36"/>
  <c r="ZM36" s="1"/>
  <c r="ZD37"/>
  <c r="ZM37" s="1"/>
  <c r="ZD38"/>
  <c r="ZM38" s="1"/>
  <c r="ZD39"/>
  <c r="ZM39" s="1"/>
  <c r="ZD40"/>
  <c r="ZM40" s="1"/>
  <c r="ZD41"/>
  <c r="ZM41" s="1"/>
  <c r="ZD42"/>
  <c r="ZM42" s="1"/>
  <c r="ZD43"/>
  <c r="ZD44"/>
  <c r="ZM44" s="1"/>
  <c r="ZD45"/>
  <c r="ZM45" s="1"/>
  <c r="ZD46"/>
  <c r="ZM46" s="1"/>
  <c r="ZD47"/>
  <c r="ZM47" s="1"/>
  <c r="ZD48"/>
  <c r="ZM48" s="1"/>
  <c r="ZD49"/>
  <c r="ZM49" s="1"/>
  <c r="ZD50"/>
  <c r="ZM50" s="1"/>
  <c r="ZD51"/>
  <c r="ZM51" s="1"/>
  <c r="ZD52"/>
  <c r="ZM52" s="1"/>
  <c r="ZD53"/>
  <c r="ZM53" s="1"/>
  <c r="ZD54"/>
  <c r="ZD55"/>
  <c r="ZM55" s="1"/>
  <c r="ZD56"/>
  <c r="ZD57"/>
  <c r="ZM57" s="1"/>
  <c r="ZD58"/>
  <c r="ZM58" s="1"/>
  <c r="ZD59"/>
  <c r="ZM59" s="1"/>
  <c r="ZD60"/>
  <c r="ZM60" s="1"/>
  <c r="ZD61"/>
  <c r="ZM61" s="1"/>
  <c r="ZD62"/>
  <c r="ZM62" s="1"/>
  <c r="ZD63"/>
  <c r="ZM63" s="1"/>
  <c r="ZD64"/>
  <c r="ZM64" s="1"/>
  <c r="ZD65"/>
  <c r="ZM65" s="1"/>
  <c r="ZD66"/>
  <c r="ZM66" s="1"/>
  <c r="ZD67"/>
  <c r="ZM67" s="1"/>
  <c r="ZD68"/>
  <c r="ZM68" s="1"/>
  <c r="ZD69"/>
  <c r="ZM69" s="1"/>
  <c r="ZD70"/>
  <c r="ZM70" s="1"/>
  <c r="ZD71"/>
  <c r="ZM71" s="1"/>
  <c r="ZD72"/>
  <c r="ZM72" s="1"/>
  <c r="ZD73"/>
  <c r="ZM73" s="1"/>
  <c r="ZD3"/>
  <c r="ZM3" s="1"/>
  <c r="ZM20" l="1"/>
  <c r="ZM11"/>
  <c r="ZM5"/>
  <c r="PD54" i="20"/>
  <c r="PD42"/>
  <c r="PD20"/>
  <c r="PD11"/>
  <c r="PD42" i="21"/>
  <c r="PD12"/>
  <c r="PD8"/>
  <c r="MT59" i="23"/>
  <c r="MT49"/>
  <c r="MT31"/>
  <c r="MT25"/>
  <c r="MT11"/>
  <c r="ZM31" i="13"/>
  <c r="ZM14"/>
  <c r="ZM56"/>
  <c r="ZM54"/>
  <c r="ZM43"/>
  <c r="ZM22"/>
  <c r="ZM17"/>
  <c r="ZM12"/>
  <c r="ZM8"/>
  <c r="ZM4"/>
  <c r="PD3" i="20"/>
  <c r="PD52"/>
  <c r="PD21"/>
  <c r="PD17"/>
  <c r="PD14"/>
  <c r="PD53" i="21"/>
  <c r="PD17"/>
  <c r="PD11"/>
  <c r="MT3" i="23"/>
  <c r="MT55"/>
  <c r="MT43"/>
  <c r="MT27"/>
  <c r="MT21"/>
  <c r="WE3" i="19"/>
  <c r="WE11"/>
  <c r="MC74" i="23"/>
  <c r="OU74" i="21"/>
  <c r="OU74" i="20"/>
  <c r="ZD74" i="13"/>
  <c r="VK74" i="19" l="1"/>
  <c r="VJ74"/>
  <c r="VN4"/>
  <c r="VN5"/>
  <c r="VW5" s="1"/>
  <c r="VN6"/>
  <c r="VW6" s="1"/>
  <c r="VN7"/>
  <c r="VW7" s="1"/>
  <c r="VN8"/>
  <c r="VN9"/>
  <c r="VW9" s="1"/>
  <c r="VN10"/>
  <c r="VW10" s="1"/>
  <c r="VN11"/>
  <c r="VW11" s="1"/>
  <c r="VN12"/>
  <c r="VW12" s="1"/>
  <c r="VN13"/>
  <c r="VW13" s="1"/>
  <c r="VN14"/>
  <c r="VW14" s="1"/>
  <c r="VN15"/>
  <c r="VW15" s="1"/>
  <c r="VN16"/>
  <c r="VW16" s="1"/>
  <c r="VN17"/>
  <c r="VN18"/>
  <c r="VW18" s="1"/>
  <c r="VN19"/>
  <c r="VW19" s="1"/>
  <c r="VN20"/>
  <c r="VW20" s="1"/>
  <c r="VN21"/>
  <c r="VN22"/>
  <c r="VN23"/>
  <c r="VW23" s="1"/>
  <c r="VN24"/>
  <c r="VW24" s="1"/>
  <c r="VN25"/>
  <c r="VW25" s="1"/>
  <c r="VN26"/>
  <c r="VW26" s="1"/>
  <c r="VN27"/>
  <c r="VW27" s="1"/>
  <c r="VN28"/>
  <c r="VW28" s="1"/>
  <c r="VN29"/>
  <c r="VW29" s="1"/>
  <c r="VN30"/>
  <c r="VW30" s="1"/>
  <c r="VN31"/>
  <c r="VN32"/>
  <c r="VW32" s="1"/>
  <c r="VN33"/>
  <c r="VW33" s="1"/>
  <c r="VN34"/>
  <c r="VW34" s="1"/>
  <c r="VN35"/>
  <c r="VW35" s="1"/>
  <c r="VN36"/>
  <c r="VW36" s="1"/>
  <c r="VN37"/>
  <c r="VW37" s="1"/>
  <c r="VN38"/>
  <c r="VW38" s="1"/>
  <c r="VN39"/>
  <c r="VW39" s="1"/>
  <c r="VN40"/>
  <c r="VW40" s="1"/>
  <c r="VN41"/>
  <c r="VW41" s="1"/>
  <c r="VN42"/>
  <c r="VW42" s="1"/>
  <c r="VN43"/>
  <c r="VW43" s="1"/>
  <c r="VN44"/>
  <c r="VW44" s="1"/>
  <c r="VN45"/>
  <c r="VW45" s="1"/>
  <c r="VN46"/>
  <c r="VW46" s="1"/>
  <c r="VN47"/>
  <c r="VW47" s="1"/>
  <c r="VN48"/>
  <c r="VW48" s="1"/>
  <c r="VN49"/>
  <c r="VW49" s="1"/>
  <c r="VN50"/>
  <c r="VW50" s="1"/>
  <c r="VN51"/>
  <c r="VW51" s="1"/>
  <c r="VN52"/>
  <c r="VW52" s="1"/>
  <c r="VN53"/>
  <c r="VW53" s="1"/>
  <c r="VN54"/>
  <c r="VW54" s="1"/>
  <c r="VN55"/>
  <c r="VW55" s="1"/>
  <c r="VN56"/>
  <c r="VW56" s="1"/>
  <c r="VN57"/>
  <c r="VW57" s="1"/>
  <c r="VN58"/>
  <c r="VW58" s="1"/>
  <c r="VN59"/>
  <c r="VW59" s="1"/>
  <c r="VN60"/>
  <c r="VW60" s="1"/>
  <c r="VN61"/>
  <c r="VW61" s="1"/>
  <c r="VN62"/>
  <c r="VW62" s="1"/>
  <c r="VN63"/>
  <c r="VW63" s="1"/>
  <c r="VN64"/>
  <c r="VW64" s="1"/>
  <c r="VN65"/>
  <c r="VW65" s="1"/>
  <c r="VN66"/>
  <c r="VW66" s="1"/>
  <c r="VN67"/>
  <c r="VW67" s="1"/>
  <c r="VN68"/>
  <c r="VW68" s="1"/>
  <c r="VN69"/>
  <c r="VW69" s="1"/>
  <c r="VN70"/>
  <c r="VW70" s="1"/>
  <c r="VN71"/>
  <c r="VW71" s="1"/>
  <c r="VN72"/>
  <c r="VW72" s="1"/>
  <c r="VN73"/>
  <c r="VN3"/>
  <c r="VN74" l="1"/>
  <c r="VW73"/>
  <c r="VW31"/>
  <c r="VW3"/>
  <c r="VW22"/>
  <c r="VW17"/>
  <c r="VW4"/>
  <c r="VW21"/>
  <c r="VW8"/>
  <c r="VK88"/>
  <c r="VJ88"/>
  <c r="VN88" l="1"/>
  <c r="LR74" i="23"/>
  <c r="LQ74"/>
  <c r="LU4"/>
  <c r="MD4" s="1"/>
  <c r="LU5"/>
  <c r="MD5" s="1"/>
  <c r="LU6"/>
  <c r="MD6" s="1"/>
  <c r="LU7"/>
  <c r="MD7" s="1"/>
  <c r="LU8"/>
  <c r="MD8" s="1"/>
  <c r="LU9"/>
  <c r="MD9" s="1"/>
  <c r="LU10"/>
  <c r="MD10" s="1"/>
  <c r="LU11"/>
  <c r="MD11" s="1"/>
  <c r="LU12"/>
  <c r="MD12" s="1"/>
  <c r="LU13"/>
  <c r="MD13" s="1"/>
  <c r="LU14"/>
  <c r="MD14" s="1"/>
  <c r="LU15"/>
  <c r="MD15" s="1"/>
  <c r="LU16"/>
  <c r="MD16" s="1"/>
  <c r="LU17"/>
  <c r="MD17" s="1"/>
  <c r="LU18"/>
  <c r="MD18" s="1"/>
  <c r="LU19"/>
  <c r="MD19" s="1"/>
  <c r="LU20"/>
  <c r="MD20" s="1"/>
  <c r="LU21"/>
  <c r="MD21" s="1"/>
  <c r="LU22"/>
  <c r="MD22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U31"/>
  <c r="MD31" s="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2"/>
  <c r="MD42" s="1"/>
  <c r="LU43"/>
  <c r="MD43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5"/>
  <c r="MD55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OJ74" i="21"/>
  <c r="OI74"/>
  <c r="OM4"/>
  <c r="OM5"/>
  <c r="OV5" s="1"/>
  <c r="OM6"/>
  <c r="OV6" s="1"/>
  <c r="OM7"/>
  <c r="OV7" s="1"/>
  <c r="OM8"/>
  <c r="OM9"/>
  <c r="OM10"/>
  <c r="OV10" s="1"/>
  <c r="OM11"/>
  <c r="OM12"/>
  <c r="OM13"/>
  <c r="OV13" s="1"/>
  <c r="OM14"/>
  <c r="OM15"/>
  <c r="OV15" s="1"/>
  <c r="OM16"/>
  <c r="OV16" s="1"/>
  <c r="OM17"/>
  <c r="OV17" s="1"/>
  <c r="OM18"/>
  <c r="OV18" s="1"/>
  <c r="OM19"/>
  <c r="OV19" s="1"/>
  <c r="OM20"/>
  <c r="OV20" s="1"/>
  <c r="OM21"/>
  <c r="OV21" s="1"/>
  <c r="OM22"/>
  <c r="OV22" s="1"/>
  <c r="OM23"/>
  <c r="OV23" s="1"/>
  <c r="OM24"/>
  <c r="OV24" s="1"/>
  <c r="OM25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V42" s="1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V52" s="1"/>
  <c r="OM53"/>
  <c r="OV53" s="1"/>
  <c r="OM54"/>
  <c r="OV54" s="1"/>
  <c r="OM55"/>
  <c r="OV55" s="1"/>
  <c r="OM56"/>
  <c r="OV56" s="1"/>
  <c r="OM57"/>
  <c r="OV57" s="1"/>
  <c r="OM58"/>
  <c r="OV58" s="1"/>
  <c r="OM59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OV3" l="1"/>
  <c r="OV25"/>
  <c r="OV12"/>
  <c r="OV9"/>
  <c r="OV4"/>
  <c r="OV59"/>
  <c r="OV14"/>
  <c r="OV11"/>
  <c r="OV8"/>
  <c r="LU74" i="23"/>
  <c r="OM74" i="21"/>
  <c r="VS74" i="19"/>
  <c r="VR74"/>
  <c r="VV74" l="1"/>
  <c r="OJ74" i="20"/>
  <c r="OI74"/>
  <c r="OM4"/>
  <c r="OV4" s="1"/>
  <c r="OM5"/>
  <c r="OV5" s="1"/>
  <c r="OM6"/>
  <c r="OV6" s="1"/>
  <c r="OM7"/>
  <c r="OV7" s="1"/>
  <c r="OM8"/>
  <c r="OV8" s="1"/>
  <c r="OM9"/>
  <c r="OM10"/>
  <c r="OV10" s="1"/>
  <c r="OM11"/>
  <c r="OV11" s="1"/>
  <c r="OM12"/>
  <c r="OM13"/>
  <c r="OV13" s="1"/>
  <c r="OM14"/>
  <c r="OM15"/>
  <c r="OV15" s="1"/>
  <c r="OM16"/>
  <c r="OV16" s="1"/>
  <c r="OM17"/>
  <c r="OM18"/>
  <c r="OV18" s="1"/>
  <c r="OM19"/>
  <c r="OV19" s="1"/>
  <c r="OM20"/>
  <c r="OV20" s="1"/>
  <c r="OM21"/>
  <c r="OM22"/>
  <c r="OM23"/>
  <c r="OV23" s="1"/>
  <c r="OM24"/>
  <c r="OV24" s="1"/>
  <c r="OM25"/>
  <c r="OV25" s="1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M53"/>
  <c r="OV53" s="1"/>
  <c r="OM54"/>
  <c r="OV54" s="1"/>
  <c r="OM55"/>
  <c r="OM56"/>
  <c r="OV56" s="1"/>
  <c r="OM57"/>
  <c r="OV57" s="1"/>
  <c r="OM58"/>
  <c r="OV58" s="1"/>
  <c r="OM59"/>
  <c r="OV59" s="1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YV4" i="13"/>
  <c r="ZE4" s="1"/>
  <c r="YV5"/>
  <c r="ZE5" s="1"/>
  <c r="YV6"/>
  <c r="ZE6" s="1"/>
  <c r="YV7"/>
  <c r="ZE7" s="1"/>
  <c r="YV8"/>
  <c r="ZE8" s="1"/>
  <c r="YV9"/>
  <c r="ZE9" s="1"/>
  <c r="YV10"/>
  <c r="ZE10" s="1"/>
  <c r="YV11"/>
  <c r="ZE11" s="1"/>
  <c r="YV12"/>
  <c r="ZE12" s="1"/>
  <c r="YV13"/>
  <c r="ZE13" s="1"/>
  <c r="YV14"/>
  <c r="ZE14" s="1"/>
  <c r="YV15"/>
  <c r="ZE15" s="1"/>
  <c r="YV16"/>
  <c r="ZE16" s="1"/>
  <c r="YV17"/>
  <c r="ZE17" s="1"/>
  <c r="YV18"/>
  <c r="ZE18" s="1"/>
  <c r="YV19"/>
  <c r="ZE19" s="1"/>
  <c r="YV20"/>
  <c r="ZE20" s="1"/>
  <c r="YV21"/>
  <c r="ZE21" s="1"/>
  <c r="YV22"/>
  <c r="ZE22" s="1"/>
  <c r="YV23"/>
  <c r="ZE23" s="1"/>
  <c r="YV24"/>
  <c r="ZE24" s="1"/>
  <c r="YV25"/>
  <c r="ZE25" s="1"/>
  <c r="YV26"/>
  <c r="ZE26" s="1"/>
  <c r="YV27"/>
  <c r="ZE27" s="1"/>
  <c r="YV28"/>
  <c r="ZE28" s="1"/>
  <c r="YV29"/>
  <c r="ZE29" s="1"/>
  <c r="YV30"/>
  <c r="ZE30" s="1"/>
  <c r="YV31"/>
  <c r="ZE31" s="1"/>
  <c r="YV32"/>
  <c r="ZE32" s="1"/>
  <c r="YV33"/>
  <c r="ZE33" s="1"/>
  <c r="YV34"/>
  <c r="ZE34" s="1"/>
  <c r="YV35"/>
  <c r="ZE35" s="1"/>
  <c r="YV36"/>
  <c r="ZE36" s="1"/>
  <c r="YV37"/>
  <c r="ZE37" s="1"/>
  <c r="YV38"/>
  <c r="ZE38" s="1"/>
  <c r="YV39"/>
  <c r="ZE39" s="1"/>
  <c r="YV40"/>
  <c r="ZE40" s="1"/>
  <c r="YV41"/>
  <c r="ZE41" s="1"/>
  <c r="YV42"/>
  <c r="ZE42" s="1"/>
  <c r="YV43"/>
  <c r="ZE43" s="1"/>
  <c r="YV44"/>
  <c r="ZE44" s="1"/>
  <c r="YV45"/>
  <c r="ZE45" s="1"/>
  <c r="YV46"/>
  <c r="ZE46" s="1"/>
  <c r="YV47"/>
  <c r="ZE47" s="1"/>
  <c r="YV48"/>
  <c r="ZE48" s="1"/>
  <c r="YV49"/>
  <c r="ZE49" s="1"/>
  <c r="YV50"/>
  <c r="ZE50" s="1"/>
  <c r="YV51"/>
  <c r="ZE51" s="1"/>
  <c r="YV52"/>
  <c r="ZE52" s="1"/>
  <c r="YV53"/>
  <c r="ZE53" s="1"/>
  <c r="YV54"/>
  <c r="ZE54" s="1"/>
  <c r="YV55"/>
  <c r="ZE55" s="1"/>
  <c r="YV56"/>
  <c r="ZE56" s="1"/>
  <c r="YV57"/>
  <c r="ZE57" s="1"/>
  <c r="YV58"/>
  <c r="ZE58" s="1"/>
  <c r="YV59"/>
  <c r="ZE59" s="1"/>
  <c r="YV60"/>
  <c r="ZE60" s="1"/>
  <c r="YV61"/>
  <c r="ZE61" s="1"/>
  <c r="YV62"/>
  <c r="ZE62" s="1"/>
  <c r="YV63"/>
  <c r="ZE63" s="1"/>
  <c r="YV64"/>
  <c r="ZE64" s="1"/>
  <c r="YV65"/>
  <c r="ZE65" s="1"/>
  <c r="YV66"/>
  <c r="ZE66" s="1"/>
  <c r="YV67"/>
  <c r="ZE67" s="1"/>
  <c r="YV68"/>
  <c r="ZE68" s="1"/>
  <c r="YV69"/>
  <c r="ZE69" s="1"/>
  <c r="YV70"/>
  <c r="ZE70" s="1"/>
  <c r="YV71"/>
  <c r="ZE71" s="1"/>
  <c r="YV72"/>
  <c r="ZE72" s="1"/>
  <c r="YV73"/>
  <c r="ZE73" s="1"/>
  <c r="YS74"/>
  <c r="YR74"/>
  <c r="YV3"/>
  <c r="VF4" i="19"/>
  <c r="VF5"/>
  <c r="VO5" s="1"/>
  <c r="VF6"/>
  <c r="VF7"/>
  <c r="VO7" s="1"/>
  <c r="VF8"/>
  <c r="VF9"/>
  <c r="VO9" s="1"/>
  <c r="VF10"/>
  <c r="VF11"/>
  <c r="VO11" s="1"/>
  <c r="VF12"/>
  <c r="VF13"/>
  <c r="VO13" s="1"/>
  <c r="VF14"/>
  <c r="VF15"/>
  <c r="VO15" s="1"/>
  <c r="VF16"/>
  <c r="VF17"/>
  <c r="VO17" s="1"/>
  <c r="VF18"/>
  <c r="VF19"/>
  <c r="VO19" s="1"/>
  <c r="VF20"/>
  <c r="VF21"/>
  <c r="VO21" s="1"/>
  <c r="VF22"/>
  <c r="VF23"/>
  <c r="VO23" s="1"/>
  <c r="VF24"/>
  <c r="VF25"/>
  <c r="VO25" s="1"/>
  <c r="VF26"/>
  <c r="VF27"/>
  <c r="VO27" s="1"/>
  <c r="VF28"/>
  <c r="VF29"/>
  <c r="VO29" s="1"/>
  <c r="VF30"/>
  <c r="VF31"/>
  <c r="VO31" s="1"/>
  <c r="VF32"/>
  <c r="VF33"/>
  <c r="VO33" s="1"/>
  <c r="VF34"/>
  <c r="VF35"/>
  <c r="VO35" s="1"/>
  <c r="VF36"/>
  <c r="VF37"/>
  <c r="VO37" s="1"/>
  <c r="VF38"/>
  <c r="VF39"/>
  <c r="VO39" s="1"/>
  <c r="VF40"/>
  <c r="VF41"/>
  <c r="VO41" s="1"/>
  <c r="VF42"/>
  <c r="VF43"/>
  <c r="VO43" s="1"/>
  <c r="VF44"/>
  <c r="VF45"/>
  <c r="VO45" s="1"/>
  <c r="VF46"/>
  <c r="VF47"/>
  <c r="VO47" s="1"/>
  <c r="VF48"/>
  <c r="VF49"/>
  <c r="VO49" s="1"/>
  <c r="VF50"/>
  <c r="VF51"/>
  <c r="VO51" s="1"/>
  <c r="VF52"/>
  <c r="VF53"/>
  <c r="VO53" s="1"/>
  <c r="VF54"/>
  <c r="VF55"/>
  <c r="VO55" s="1"/>
  <c r="VF56"/>
  <c r="VF57"/>
  <c r="VO57" s="1"/>
  <c r="VF58"/>
  <c r="VF59"/>
  <c r="VF60"/>
  <c r="VF61"/>
  <c r="VO61" s="1"/>
  <c r="VF62"/>
  <c r="VF63"/>
  <c r="VO63" s="1"/>
  <c r="VF64"/>
  <c r="VF65"/>
  <c r="VO65" s="1"/>
  <c r="VF66"/>
  <c r="VF67"/>
  <c r="VO67" s="1"/>
  <c r="VF68"/>
  <c r="VF69"/>
  <c r="VO69" s="1"/>
  <c r="VF70"/>
  <c r="VF71"/>
  <c r="VO71" s="1"/>
  <c r="VF72"/>
  <c r="VF73"/>
  <c r="VO73" s="1"/>
  <c r="VC74"/>
  <c r="VB74"/>
  <c r="VF3"/>
  <c r="ZE3" i="13" l="1"/>
  <c r="OV3" i="20"/>
  <c r="OV42"/>
  <c r="OV21"/>
  <c r="OV12"/>
  <c r="OV55"/>
  <c r="OV52"/>
  <c r="OV22"/>
  <c r="OV17"/>
  <c r="OV14"/>
  <c r="OV9"/>
  <c r="VO3" i="19"/>
  <c r="VO70"/>
  <c r="VO62"/>
  <c r="VO59"/>
  <c r="VO56"/>
  <c r="VO48"/>
  <c r="VO40"/>
  <c r="VO32"/>
  <c r="VO24"/>
  <c r="VO16"/>
  <c r="VO8"/>
  <c r="VO64"/>
  <c r="VO58"/>
  <c r="VO50"/>
  <c r="VO42"/>
  <c r="VO34"/>
  <c r="VO26"/>
  <c r="VO18"/>
  <c r="VO10"/>
  <c r="VO66"/>
  <c r="VO52"/>
  <c r="VO44"/>
  <c r="VO36"/>
  <c r="VO28"/>
  <c r="VO20"/>
  <c r="VO12"/>
  <c r="VO4"/>
  <c r="VO72"/>
  <c r="VO68"/>
  <c r="VO60"/>
  <c r="VO46"/>
  <c r="VO38"/>
  <c r="VO30"/>
  <c r="VO22"/>
  <c r="VO14"/>
  <c r="VO6"/>
  <c r="VO54"/>
  <c r="VF74"/>
  <c r="OM74" i="20"/>
  <c r="YV74" i="13"/>
  <c r="VC88" i="19" l="1"/>
  <c r="VB88"/>
  <c r="VF88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E54"/>
  <c r="OE55"/>
  <c r="ON55" s="1"/>
  <c r="OE56"/>
  <c r="OE57"/>
  <c r="ON57" s="1"/>
  <c r="OE58"/>
  <c r="ON58" s="1"/>
  <c r="OE59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E72"/>
  <c r="ON72" s="1"/>
  <c r="OE73"/>
  <c r="OB74"/>
  <c r="OA74"/>
  <c r="OE3"/>
  <c r="OB74" i="20"/>
  <c r="OA74"/>
  <c r="OE4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N53" s="1"/>
  <c r="OE54"/>
  <c r="ON54" s="1"/>
  <c r="OE55"/>
  <c r="ON55" s="1"/>
  <c r="OE56"/>
  <c r="ON56" s="1"/>
  <c r="OE57"/>
  <c r="ON57" s="1"/>
  <c r="OE58"/>
  <c r="ON58" s="1"/>
  <c r="OE59"/>
  <c r="ON59" s="1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N71" s="1"/>
  <c r="OE72"/>
  <c r="ON72" s="1"/>
  <c r="OE73"/>
  <c r="ON73" s="1"/>
  <c r="OE3"/>
  <c r="ON3" s="1"/>
  <c r="YN4" i="13"/>
  <c r="YN5"/>
  <c r="YW5" s="1"/>
  <c r="YN6"/>
  <c r="YN7"/>
  <c r="YW7" s="1"/>
  <c r="YN8"/>
  <c r="YN9"/>
  <c r="YW9" s="1"/>
  <c r="YN10"/>
  <c r="YN11"/>
  <c r="YW11" s="1"/>
  <c r="YN12"/>
  <c r="YN13"/>
  <c r="YW13" s="1"/>
  <c r="YN14"/>
  <c r="YN15"/>
  <c r="YW15" s="1"/>
  <c r="YN16"/>
  <c r="YN17"/>
  <c r="YW17" s="1"/>
  <c r="YN18"/>
  <c r="YN19"/>
  <c r="YW19" s="1"/>
  <c r="YN20"/>
  <c r="YN21"/>
  <c r="YW21" s="1"/>
  <c r="YN22"/>
  <c r="YN23"/>
  <c r="YW23" s="1"/>
  <c r="YN24"/>
  <c r="YN25"/>
  <c r="YW25" s="1"/>
  <c r="YN26"/>
  <c r="YN27"/>
  <c r="YW27" s="1"/>
  <c r="YN28"/>
  <c r="YN29"/>
  <c r="YW29" s="1"/>
  <c r="YN30"/>
  <c r="YN31"/>
  <c r="YW31" s="1"/>
  <c r="YN32"/>
  <c r="YN33"/>
  <c r="YW33" s="1"/>
  <c r="YN34"/>
  <c r="YN35"/>
  <c r="YW35" s="1"/>
  <c r="YN36"/>
  <c r="YN37"/>
  <c r="YW37" s="1"/>
  <c r="YN38"/>
  <c r="YN39"/>
  <c r="YW39" s="1"/>
  <c r="YN40"/>
  <c r="YN41"/>
  <c r="YW41" s="1"/>
  <c r="YN42"/>
  <c r="YN43"/>
  <c r="YW43" s="1"/>
  <c r="YN44"/>
  <c r="YN45"/>
  <c r="YW45" s="1"/>
  <c r="YN46"/>
  <c r="YN47"/>
  <c r="YW47" s="1"/>
  <c r="YN48"/>
  <c r="YN49"/>
  <c r="YW49" s="1"/>
  <c r="YN50"/>
  <c r="YN51"/>
  <c r="YW51" s="1"/>
  <c r="YN52"/>
  <c r="YN53"/>
  <c r="YW53" s="1"/>
  <c r="YN54"/>
  <c r="YN55"/>
  <c r="YW55" s="1"/>
  <c r="YN56"/>
  <c r="YN57"/>
  <c r="YW57" s="1"/>
  <c r="YN58"/>
  <c r="YN59"/>
  <c r="YW59" s="1"/>
  <c r="YN60"/>
  <c r="YN61"/>
  <c r="YW61" s="1"/>
  <c r="YN62"/>
  <c r="YN63"/>
  <c r="YW63" s="1"/>
  <c r="YN64"/>
  <c r="YN65"/>
  <c r="YW65" s="1"/>
  <c r="YN66"/>
  <c r="YN67"/>
  <c r="YW67" s="1"/>
  <c r="YN68"/>
  <c r="YN69"/>
  <c r="YW69" s="1"/>
  <c r="YN70"/>
  <c r="YN71"/>
  <c r="YW71" s="1"/>
  <c r="YN72"/>
  <c r="YN73"/>
  <c r="YW73" s="1"/>
  <c r="YN3"/>
  <c r="YK74"/>
  <c r="YJ74"/>
  <c r="UX4" i="19"/>
  <c r="VG4" s="1"/>
  <c r="UX5"/>
  <c r="VG5" s="1"/>
  <c r="UX6"/>
  <c r="VG6" s="1"/>
  <c r="UX7"/>
  <c r="VG7" s="1"/>
  <c r="UX8"/>
  <c r="VG8" s="1"/>
  <c r="UX9"/>
  <c r="VG9" s="1"/>
  <c r="UX10"/>
  <c r="VG10" s="1"/>
  <c r="UX11"/>
  <c r="VG11" s="1"/>
  <c r="UX12"/>
  <c r="VG12" s="1"/>
  <c r="UX13"/>
  <c r="VG13" s="1"/>
  <c r="UX14"/>
  <c r="VG14" s="1"/>
  <c r="UX15"/>
  <c r="VG15" s="1"/>
  <c r="UX16"/>
  <c r="VG16" s="1"/>
  <c r="UX17"/>
  <c r="VG17" s="1"/>
  <c r="UX18"/>
  <c r="VG18" s="1"/>
  <c r="UX19"/>
  <c r="VG19" s="1"/>
  <c r="UX20"/>
  <c r="VG20" s="1"/>
  <c r="UX21"/>
  <c r="VG21" s="1"/>
  <c r="UX22"/>
  <c r="VG22" s="1"/>
  <c r="UX23"/>
  <c r="VG23" s="1"/>
  <c r="UX24"/>
  <c r="VG24" s="1"/>
  <c r="UX25"/>
  <c r="VG25" s="1"/>
  <c r="UX26"/>
  <c r="VG26" s="1"/>
  <c r="UX27"/>
  <c r="VG27" s="1"/>
  <c r="UX28"/>
  <c r="VG28" s="1"/>
  <c r="UX29"/>
  <c r="VG29" s="1"/>
  <c r="UX30"/>
  <c r="VG30" s="1"/>
  <c r="UX31"/>
  <c r="VG31" s="1"/>
  <c r="UX32"/>
  <c r="VG32" s="1"/>
  <c r="UX33"/>
  <c r="VG33" s="1"/>
  <c r="UX34"/>
  <c r="VG34" s="1"/>
  <c r="UX35"/>
  <c r="VG35" s="1"/>
  <c r="UX36"/>
  <c r="VG36" s="1"/>
  <c r="UX37"/>
  <c r="VG37" s="1"/>
  <c r="UX38"/>
  <c r="VG38" s="1"/>
  <c r="UX39"/>
  <c r="VG39" s="1"/>
  <c r="UX40"/>
  <c r="VG40" s="1"/>
  <c r="UX41"/>
  <c r="VG41" s="1"/>
  <c r="UX42"/>
  <c r="VG42" s="1"/>
  <c r="UX43"/>
  <c r="VG43" s="1"/>
  <c r="UX44"/>
  <c r="VG44" s="1"/>
  <c r="UX45"/>
  <c r="VG45" s="1"/>
  <c r="UX46"/>
  <c r="VG46" s="1"/>
  <c r="UX47"/>
  <c r="VG47" s="1"/>
  <c r="UX48"/>
  <c r="VG48" s="1"/>
  <c r="UX49"/>
  <c r="VG49" s="1"/>
  <c r="UX50"/>
  <c r="VG50" s="1"/>
  <c r="UX51"/>
  <c r="VG51" s="1"/>
  <c r="UX52"/>
  <c r="VG52" s="1"/>
  <c r="UX53"/>
  <c r="VG53" s="1"/>
  <c r="UX54"/>
  <c r="VG54" s="1"/>
  <c r="UX55"/>
  <c r="VG55" s="1"/>
  <c r="UX56"/>
  <c r="VG56" s="1"/>
  <c r="UX57"/>
  <c r="VG57" s="1"/>
  <c r="UX58"/>
  <c r="VG58" s="1"/>
  <c r="UX59"/>
  <c r="VG59" s="1"/>
  <c r="UX60"/>
  <c r="VG60" s="1"/>
  <c r="UX61"/>
  <c r="VG61" s="1"/>
  <c r="UX62"/>
  <c r="VG62" s="1"/>
  <c r="UX63"/>
  <c r="VG63" s="1"/>
  <c r="UX64"/>
  <c r="VG64" s="1"/>
  <c r="UX65"/>
  <c r="VG65" s="1"/>
  <c r="UX66"/>
  <c r="VG66" s="1"/>
  <c r="UX67"/>
  <c r="VG67" s="1"/>
  <c r="UX68"/>
  <c r="VG68" s="1"/>
  <c r="UX69"/>
  <c r="VG69" s="1"/>
  <c r="UX70"/>
  <c r="VG70" s="1"/>
  <c r="UX71"/>
  <c r="VG71" s="1"/>
  <c r="UX72"/>
  <c r="VG72" s="1"/>
  <c r="UX73"/>
  <c r="VG73" s="1"/>
  <c r="UX3"/>
  <c r="VG3" s="1"/>
  <c r="UU74"/>
  <c r="UT74"/>
  <c r="YW72" i="13" l="1"/>
  <c r="YW68"/>
  <c r="YW64"/>
  <c r="YW60"/>
  <c r="YW58"/>
  <c r="YW52"/>
  <c r="YW48"/>
  <c r="YW44"/>
  <c r="YW40"/>
  <c r="YW36"/>
  <c r="YW32"/>
  <c r="YW28"/>
  <c r="YW24"/>
  <c r="YW20"/>
  <c r="YW16"/>
  <c r="YW12"/>
  <c r="YW8"/>
  <c r="YW4"/>
  <c r="ON3" i="21"/>
  <c r="ON71"/>
  <c r="ON56"/>
  <c r="ON53"/>
  <c r="YW3" i="13"/>
  <c r="YW70"/>
  <c r="YW66"/>
  <c r="YW62"/>
  <c r="YW50"/>
  <c r="YW46"/>
  <c r="YW42"/>
  <c r="YW38"/>
  <c r="YW34"/>
  <c r="YW30"/>
  <c r="YW26"/>
  <c r="YW22"/>
  <c r="YW18"/>
  <c r="YW14"/>
  <c r="YW10"/>
  <c r="YW6"/>
  <c r="ON73" i="21"/>
  <c r="ON59"/>
  <c r="ON54"/>
  <c r="LV58" i="23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W56" i="13"/>
  <c r="YW54"/>
  <c r="OE74" i="20"/>
  <c r="YN74" i="13"/>
  <c r="UX74" i="19"/>
  <c r="LJ89" i="23" l="1"/>
  <c r="LI89"/>
  <c r="OB89" i="21"/>
  <c r="OA89"/>
  <c r="OB87" i="20"/>
  <c r="OA87"/>
  <c r="YK88" i="13"/>
  <c r="YJ88"/>
  <c r="UU88" i="19"/>
  <c r="UT88"/>
  <c r="LM89" i="23" l="1"/>
  <c r="OE89" i="21"/>
  <c r="YN88" i="13"/>
  <c r="OE87" i="20"/>
  <c r="UX88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O4" s="1"/>
  <c r="YF5"/>
  <c r="YO5" s="1"/>
  <c r="YF6"/>
  <c r="YO6" s="1"/>
  <c r="YF7"/>
  <c r="YO7" s="1"/>
  <c r="YF8"/>
  <c r="YO8" s="1"/>
  <c r="YF9"/>
  <c r="YO9" s="1"/>
  <c r="YF10"/>
  <c r="YO10" s="1"/>
  <c r="YF11"/>
  <c r="YO11" s="1"/>
  <c r="YF12"/>
  <c r="YO12" s="1"/>
  <c r="YF13"/>
  <c r="YO13" s="1"/>
  <c r="YF14"/>
  <c r="YO14" s="1"/>
  <c r="YF15"/>
  <c r="YO15" s="1"/>
  <c r="YF16"/>
  <c r="YO16" s="1"/>
  <c r="YF17"/>
  <c r="YO17" s="1"/>
  <c r="YF18"/>
  <c r="YO18" s="1"/>
  <c r="YF19"/>
  <c r="YO19" s="1"/>
  <c r="YF20"/>
  <c r="YO20" s="1"/>
  <c r="YF21"/>
  <c r="YO21" s="1"/>
  <c r="YF22"/>
  <c r="YO22" s="1"/>
  <c r="YF23"/>
  <c r="YO23" s="1"/>
  <c r="YF24"/>
  <c r="YO24" s="1"/>
  <c r="YF25"/>
  <c r="YO25" s="1"/>
  <c r="YF26"/>
  <c r="YO26" s="1"/>
  <c r="YF27"/>
  <c r="YO27" s="1"/>
  <c r="YF28"/>
  <c r="YO28" s="1"/>
  <c r="YF29"/>
  <c r="YO29" s="1"/>
  <c r="YF30"/>
  <c r="YO30" s="1"/>
  <c r="YF31"/>
  <c r="YO31" s="1"/>
  <c r="YF32"/>
  <c r="YO32" s="1"/>
  <c r="YF33"/>
  <c r="YO33" s="1"/>
  <c r="YF34"/>
  <c r="YO34" s="1"/>
  <c r="YF35"/>
  <c r="YO35" s="1"/>
  <c r="YF36"/>
  <c r="YO36" s="1"/>
  <c r="YF37"/>
  <c r="YO37" s="1"/>
  <c r="YF38"/>
  <c r="YO38" s="1"/>
  <c r="YF39"/>
  <c r="YO39" s="1"/>
  <c r="YF40"/>
  <c r="YO40" s="1"/>
  <c r="YF41"/>
  <c r="YO41" s="1"/>
  <c r="YF42"/>
  <c r="YO42" s="1"/>
  <c r="YF43"/>
  <c r="YO43" s="1"/>
  <c r="YF44"/>
  <c r="YO44" s="1"/>
  <c r="YF45"/>
  <c r="YO45" s="1"/>
  <c r="YF46"/>
  <c r="YO46" s="1"/>
  <c r="YF47"/>
  <c r="YO47" s="1"/>
  <c r="YF48"/>
  <c r="YO48" s="1"/>
  <c r="YF49"/>
  <c r="YO49" s="1"/>
  <c r="YF50"/>
  <c r="YO50" s="1"/>
  <c r="YF51"/>
  <c r="YO51" s="1"/>
  <c r="YF52"/>
  <c r="YO52" s="1"/>
  <c r="YF53"/>
  <c r="YO53" s="1"/>
  <c r="YF54"/>
  <c r="YO54" s="1"/>
  <c r="YF55"/>
  <c r="YO55" s="1"/>
  <c r="YF56"/>
  <c r="YO56" s="1"/>
  <c r="YF57"/>
  <c r="YO57" s="1"/>
  <c r="YF58"/>
  <c r="YO58" s="1"/>
  <c r="YF59"/>
  <c r="YO59" s="1"/>
  <c r="YF60"/>
  <c r="YO60" s="1"/>
  <c r="YF61"/>
  <c r="YO61" s="1"/>
  <c r="YF62"/>
  <c r="YO62" s="1"/>
  <c r="YF63"/>
  <c r="YO63" s="1"/>
  <c r="YF64"/>
  <c r="YO64" s="1"/>
  <c r="YF65"/>
  <c r="YO65" s="1"/>
  <c r="YF66"/>
  <c r="YO66" s="1"/>
  <c r="YF67"/>
  <c r="YO67" s="1"/>
  <c r="YF68"/>
  <c r="YO68" s="1"/>
  <c r="YF69"/>
  <c r="YO69" s="1"/>
  <c r="YF70"/>
  <c r="YO70" s="1"/>
  <c r="YF71"/>
  <c r="YO71" s="1"/>
  <c r="YF72"/>
  <c r="YO72" s="1"/>
  <c r="YF73"/>
  <c r="YO73" s="1"/>
  <c r="YC74"/>
  <c r="YB74"/>
  <c r="YF3"/>
  <c r="UP4" i="19"/>
  <c r="UY4" s="1"/>
  <c r="UP5"/>
  <c r="UY5" s="1"/>
  <c r="UP6"/>
  <c r="UY6" s="1"/>
  <c r="UP7"/>
  <c r="UY7" s="1"/>
  <c r="UP8"/>
  <c r="UY8" s="1"/>
  <c r="UP9"/>
  <c r="UY9" s="1"/>
  <c r="UP10"/>
  <c r="UY10" s="1"/>
  <c r="UP11"/>
  <c r="UY11" s="1"/>
  <c r="UP12"/>
  <c r="UY12" s="1"/>
  <c r="UP13"/>
  <c r="UY13" s="1"/>
  <c r="UP14"/>
  <c r="UY14" s="1"/>
  <c r="UP15"/>
  <c r="UY15" s="1"/>
  <c r="UP16"/>
  <c r="UY16" s="1"/>
  <c r="UP17"/>
  <c r="UY17" s="1"/>
  <c r="UP18"/>
  <c r="UY18" s="1"/>
  <c r="UP19"/>
  <c r="UY19" s="1"/>
  <c r="UP20"/>
  <c r="UY20" s="1"/>
  <c r="UP21"/>
  <c r="UY21" s="1"/>
  <c r="UP22"/>
  <c r="UY22" s="1"/>
  <c r="UP23"/>
  <c r="UY23" s="1"/>
  <c r="UP24"/>
  <c r="UY24" s="1"/>
  <c r="UP25"/>
  <c r="UY25" s="1"/>
  <c r="UP26"/>
  <c r="UY26" s="1"/>
  <c r="UP27"/>
  <c r="UY27" s="1"/>
  <c r="UP28"/>
  <c r="UY28" s="1"/>
  <c r="UP29"/>
  <c r="UY29" s="1"/>
  <c r="UP30"/>
  <c r="UY30" s="1"/>
  <c r="UP31"/>
  <c r="UY31" s="1"/>
  <c r="UP32"/>
  <c r="UY32" s="1"/>
  <c r="UP33"/>
  <c r="UY33" s="1"/>
  <c r="UP34"/>
  <c r="UY34" s="1"/>
  <c r="UP35"/>
  <c r="UY35" s="1"/>
  <c r="UP36"/>
  <c r="UY36" s="1"/>
  <c r="UP37"/>
  <c r="UY37" s="1"/>
  <c r="UP38"/>
  <c r="UY38" s="1"/>
  <c r="UP39"/>
  <c r="UY39" s="1"/>
  <c r="UP40"/>
  <c r="UY40" s="1"/>
  <c r="UP41"/>
  <c r="UY41" s="1"/>
  <c r="UP42"/>
  <c r="UY42" s="1"/>
  <c r="UP43"/>
  <c r="UY43" s="1"/>
  <c r="UP44"/>
  <c r="UY44" s="1"/>
  <c r="UP45"/>
  <c r="UY45" s="1"/>
  <c r="UP46"/>
  <c r="UY46" s="1"/>
  <c r="UP47"/>
  <c r="UY47" s="1"/>
  <c r="UP48"/>
  <c r="UY48" s="1"/>
  <c r="UP49"/>
  <c r="UY49" s="1"/>
  <c r="UP50"/>
  <c r="UY50" s="1"/>
  <c r="UP51"/>
  <c r="UY51" s="1"/>
  <c r="UP52"/>
  <c r="UY52" s="1"/>
  <c r="UP53"/>
  <c r="UY53" s="1"/>
  <c r="UP54"/>
  <c r="UY54" s="1"/>
  <c r="UP55"/>
  <c r="UY55" s="1"/>
  <c r="UP56"/>
  <c r="UY56" s="1"/>
  <c r="UP57"/>
  <c r="UY57" s="1"/>
  <c r="UP58"/>
  <c r="UY58" s="1"/>
  <c r="UP59"/>
  <c r="UY59" s="1"/>
  <c r="UP60"/>
  <c r="UY60" s="1"/>
  <c r="UP61"/>
  <c r="UY61" s="1"/>
  <c r="UP62"/>
  <c r="UY62" s="1"/>
  <c r="UP63"/>
  <c r="UY63" s="1"/>
  <c r="UP64"/>
  <c r="UY64" s="1"/>
  <c r="UP65"/>
  <c r="UY65" s="1"/>
  <c r="UP66"/>
  <c r="UY66" s="1"/>
  <c r="UP67"/>
  <c r="UY67" s="1"/>
  <c r="UP68"/>
  <c r="UY68" s="1"/>
  <c r="UP69"/>
  <c r="UY69" s="1"/>
  <c r="UP70"/>
  <c r="UP71"/>
  <c r="UY71" s="1"/>
  <c r="UP72"/>
  <c r="UY72" s="1"/>
  <c r="UP73"/>
  <c r="UY73" s="1"/>
  <c r="UM74"/>
  <c r="UL74"/>
  <c r="UP3"/>
  <c r="UM86"/>
  <c r="UL86"/>
  <c r="NW74" i="21" l="1"/>
  <c r="OF3"/>
  <c r="YO3" i="13"/>
  <c r="OF15" i="21"/>
  <c r="LN73" i="23"/>
  <c r="LN59"/>
  <c r="UP86" i="19"/>
  <c r="NW74" i="20"/>
  <c r="OF3"/>
  <c r="UP74" i="19"/>
  <c r="UY3"/>
  <c r="UY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X14" s="1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X52" s="1"/>
  <c r="NO53"/>
  <c r="NX53" s="1"/>
  <c r="NO54"/>
  <c r="NX54" s="1"/>
  <c r="NO55"/>
  <c r="NX55" s="1"/>
  <c r="NO56"/>
  <c r="NX56" s="1"/>
  <c r="NO57"/>
  <c r="NX57" s="1"/>
  <c r="NO58"/>
  <c r="NX58" s="1"/>
  <c r="NO59"/>
  <c r="NX59" s="1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YG4" s="1"/>
  <c r="XX5"/>
  <c r="YG5" s="1"/>
  <c r="XX6"/>
  <c r="YG6" s="1"/>
  <c r="XX7"/>
  <c r="YG7" s="1"/>
  <c r="XX8"/>
  <c r="YG8" s="1"/>
  <c r="XX9"/>
  <c r="YG9" s="1"/>
  <c r="XX10"/>
  <c r="YG10" s="1"/>
  <c r="XX11"/>
  <c r="YG11" s="1"/>
  <c r="XX12"/>
  <c r="YG12" s="1"/>
  <c r="XX13"/>
  <c r="YG13" s="1"/>
  <c r="XX14"/>
  <c r="YG14" s="1"/>
  <c r="XX15"/>
  <c r="YG15" s="1"/>
  <c r="XX16"/>
  <c r="YG16" s="1"/>
  <c r="XX17"/>
  <c r="YG17" s="1"/>
  <c r="XX18"/>
  <c r="YG18" s="1"/>
  <c r="XX19"/>
  <c r="YG19" s="1"/>
  <c r="XX20"/>
  <c r="YG20" s="1"/>
  <c r="XX21"/>
  <c r="YG21" s="1"/>
  <c r="XX22"/>
  <c r="YG22" s="1"/>
  <c r="XX23"/>
  <c r="YG23" s="1"/>
  <c r="XX24"/>
  <c r="YG24" s="1"/>
  <c r="XX25"/>
  <c r="YG25" s="1"/>
  <c r="XX26"/>
  <c r="YG26" s="1"/>
  <c r="XX27"/>
  <c r="YG27" s="1"/>
  <c r="XX28"/>
  <c r="YG28" s="1"/>
  <c r="XX29"/>
  <c r="YG29" s="1"/>
  <c r="XX30"/>
  <c r="YG30" s="1"/>
  <c r="XX31"/>
  <c r="YG31" s="1"/>
  <c r="XX32"/>
  <c r="YG32" s="1"/>
  <c r="XX33"/>
  <c r="YG33" s="1"/>
  <c r="XX34"/>
  <c r="YG34" s="1"/>
  <c r="XX35"/>
  <c r="YG35" s="1"/>
  <c r="XX36"/>
  <c r="YG36" s="1"/>
  <c r="XX37"/>
  <c r="YG37" s="1"/>
  <c r="XX38"/>
  <c r="YG38" s="1"/>
  <c r="XX39"/>
  <c r="YG39" s="1"/>
  <c r="XX40"/>
  <c r="YG40" s="1"/>
  <c r="XX41"/>
  <c r="YG41" s="1"/>
  <c r="XX42"/>
  <c r="YG42" s="1"/>
  <c r="XX43"/>
  <c r="YG43" s="1"/>
  <c r="XX44"/>
  <c r="YG44" s="1"/>
  <c r="XX45"/>
  <c r="YG45" s="1"/>
  <c r="XX46"/>
  <c r="YG46" s="1"/>
  <c r="XX47"/>
  <c r="YG47" s="1"/>
  <c r="XX48"/>
  <c r="YG48" s="1"/>
  <c r="XX49"/>
  <c r="YG49" s="1"/>
  <c r="XX50"/>
  <c r="YG50" s="1"/>
  <c r="XX51"/>
  <c r="YG51" s="1"/>
  <c r="XX52"/>
  <c r="YG52" s="1"/>
  <c r="XX53"/>
  <c r="YG53" s="1"/>
  <c r="XX54"/>
  <c r="YG54" s="1"/>
  <c r="XX55"/>
  <c r="YG55" s="1"/>
  <c r="XX56"/>
  <c r="YG56" s="1"/>
  <c r="XX57"/>
  <c r="YG57" s="1"/>
  <c r="XX58"/>
  <c r="YG58" s="1"/>
  <c r="XX59"/>
  <c r="YG59" s="1"/>
  <c r="XX60"/>
  <c r="YG60" s="1"/>
  <c r="XX61"/>
  <c r="YG61" s="1"/>
  <c r="XX62"/>
  <c r="YG62" s="1"/>
  <c r="XX63"/>
  <c r="YG63" s="1"/>
  <c r="XX64"/>
  <c r="YG64" s="1"/>
  <c r="XX65"/>
  <c r="YG65" s="1"/>
  <c r="XX66"/>
  <c r="YG66" s="1"/>
  <c r="XX67"/>
  <c r="YG67" s="1"/>
  <c r="XX68"/>
  <c r="YG68" s="1"/>
  <c r="XX69"/>
  <c r="YG69" s="1"/>
  <c r="XX70"/>
  <c r="YG70" s="1"/>
  <c r="XX71"/>
  <c r="YG71" s="1"/>
  <c r="XX72"/>
  <c r="YG72" s="1"/>
  <c r="XX73"/>
  <c r="YG73" s="1"/>
  <c r="XU74"/>
  <c r="XT74"/>
  <c r="XX3"/>
  <c r="UH4" i="19"/>
  <c r="UQ4" s="1"/>
  <c r="UH5"/>
  <c r="UQ5" s="1"/>
  <c r="UH6"/>
  <c r="UQ6" s="1"/>
  <c r="UH7"/>
  <c r="UQ7" s="1"/>
  <c r="UH8"/>
  <c r="UQ8" s="1"/>
  <c r="UH9"/>
  <c r="UQ9" s="1"/>
  <c r="UH10"/>
  <c r="UQ10" s="1"/>
  <c r="UH11"/>
  <c r="UQ11" s="1"/>
  <c r="UH12"/>
  <c r="UQ12" s="1"/>
  <c r="UH13"/>
  <c r="UQ13" s="1"/>
  <c r="UH14"/>
  <c r="UQ14" s="1"/>
  <c r="UH15"/>
  <c r="UQ15" s="1"/>
  <c r="UH16"/>
  <c r="UQ16" s="1"/>
  <c r="UH17"/>
  <c r="UQ17" s="1"/>
  <c r="UH18"/>
  <c r="UQ18" s="1"/>
  <c r="UH19"/>
  <c r="UQ19" s="1"/>
  <c r="UH20"/>
  <c r="UQ20" s="1"/>
  <c r="UH21"/>
  <c r="UQ21" s="1"/>
  <c r="UH22"/>
  <c r="UQ22" s="1"/>
  <c r="UH23"/>
  <c r="UQ23" s="1"/>
  <c r="UH24"/>
  <c r="UQ24" s="1"/>
  <c r="UH25"/>
  <c r="UQ25" s="1"/>
  <c r="UH26"/>
  <c r="UQ26" s="1"/>
  <c r="UH27"/>
  <c r="UQ27" s="1"/>
  <c r="UH28"/>
  <c r="UQ28" s="1"/>
  <c r="UH29"/>
  <c r="UQ29" s="1"/>
  <c r="UH30"/>
  <c r="UQ30" s="1"/>
  <c r="UH31"/>
  <c r="UQ31" s="1"/>
  <c r="UH32"/>
  <c r="UQ32" s="1"/>
  <c r="UH33"/>
  <c r="UQ33" s="1"/>
  <c r="UH34"/>
  <c r="UQ34" s="1"/>
  <c r="UH35"/>
  <c r="UQ35" s="1"/>
  <c r="UH36"/>
  <c r="UQ36" s="1"/>
  <c r="UH37"/>
  <c r="UQ37" s="1"/>
  <c r="UH38"/>
  <c r="UQ38" s="1"/>
  <c r="UH39"/>
  <c r="UQ39" s="1"/>
  <c r="UH40"/>
  <c r="UQ40" s="1"/>
  <c r="UH41"/>
  <c r="UQ41" s="1"/>
  <c r="UH42"/>
  <c r="UQ42" s="1"/>
  <c r="UH43"/>
  <c r="UQ43" s="1"/>
  <c r="UH44"/>
  <c r="UQ44" s="1"/>
  <c r="UH45"/>
  <c r="UQ45" s="1"/>
  <c r="UH46"/>
  <c r="UQ46" s="1"/>
  <c r="UH47"/>
  <c r="UQ47" s="1"/>
  <c r="UH48"/>
  <c r="UQ48" s="1"/>
  <c r="UH49"/>
  <c r="UQ49" s="1"/>
  <c r="UH50"/>
  <c r="UQ50" s="1"/>
  <c r="UH51"/>
  <c r="UQ51" s="1"/>
  <c r="UH52"/>
  <c r="UQ52" s="1"/>
  <c r="UH53"/>
  <c r="UQ53" s="1"/>
  <c r="UH54"/>
  <c r="UQ54" s="1"/>
  <c r="UH55"/>
  <c r="UQ55" s="1"/>
  <c r="UH56"/>
  <c r="UQ56" s="1"/>
  <c r="UH57"/>
  <c r="UQ57" s="1"/>
  <c r="UH58"/>
  <c r="UQ58" s="1"/>
  <c r="UH59"/>
  <c r="UH60"/>
  <c r="UQ60" s="1"/>
  <c r="UH61"/>
  <c r="UQ61" s="1"/>
  <c r="UH62"/>
  <c r="UQ62" s="1"/>
  <c r="UH63"/>
  <c r="UQ63" s="1"/>
  <c r="UH64"/>
  <c r="UQ64" s="1"/>
  <c r="UH65"/>
  <c r="UQ65" s="1"/>
  <c r="UH66"/>
  <c r="UQ66" s="1"/>
  <c r="UH67"/>
  <c r="UQ67" s="1"/>
  <c r="UH68"/>
  <c r="UQ68" s="1"/>
  <c r="UH69"/>
  <c r="UQ69" s="1"/>
  <c r="UH70"/>
  <c r="UH71"/>
  <c r="UQ71" s="1"/>
  <c r="UH72"/>
  <c r="UQ72" s="1"/>
  <c r="UH73"/>
  <c r="UE74"/>
  <c r="UD74"/>
  <c r="UH3"/>
  <c r="UE86"/>
  <c r="UD86"/>
  <c r="NO74" i="21" l="1"/>
  <c r="YG3" i="13"/>
  <c r="NX3" i="21"/>
  <c r="LF73" i="23"/>
  <c r="LF56"/>
  <c r="LF3"/>
  <c r="LF55"/>
  <c r="LF59"/>
  <c r="UH86" i="19"/>
  <c r="NX55" i="20"/>
  <c r="NX14"/>
  <c r="NX59"/>
  <c r="NX52"/>
  <c r="NX3"/>
  <c r="UQ70" i="19"/>
  <c r="UQ59"/>
  <c r="UQ3"/>
  <c r="UQ73"/>
  <c r="UH74"/>
  <c r="KW74" i="23"/>
  <c r="NO74" i="20"/>
  <c r="XX74" i="13"/>
  <c r="TW86" i="19"/>
  <c r="TV86"/>
  <c r="TZ86" l="1"/>
  <c r="MY4" i="21"/>
  <c r="MY5"/>
  <c r="MY6"/>
  <c r="MY7"/>
  <c r="MY8"/>
  <c r="MY9"/>
  <c r="MY10"/>
  <c r="MY11"/>
  <c r="MY12"/>
  <c r="MY13"/>
  <c r="MY14"/>
  <c r="MY15"/>
  <c r="MY16"/>
  <c r="MY17"/>
  <c r="MY18"/>
  <c r="MY19"/>
  <c r="MY20"/>
  <c r="MY21"/>
  <c r="MY22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5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TZ4" i="19" l="1"/>
  <c r="UI4" s="1"/>
  <c r="TZ5"/>
  <c r="UI5" s="1"/>
  <c r="TZ6"/>
  <c r="UI6" s="1"/>
  <c r="TZ7"/>
  <c r="UI7" s="1"/>
  <c r="TZ8"/>
  <c r="UI8" s="1"/>
  <c r="TZ9"/>
  <c r="UI9" s="1"/>
  <c r="TZ10"/>
  <c r="UI10" s="1"/>
  <c r="TZ11"/>
  <c r="UI11" s="1"/>
  <c r="TZ12"/>
  <c r="UI12" s="1"/>
  <c r="TZ13"/>
  <c r="UI13" s="1"/>
  <c r="TZ14"/>
  <c r="UI14" s="1"/>
  <c r="TZ15"/>
  <c r="UI15" s="1"/>
  <c r="TZ16"/>
  <c r="UI16" s="1"/>
  <c r="TZ17"/>
  <c r="UI17" s="1"/>
  <c r="TZ18"/>
  <c r="UI18" s="1"/>
  <c r="TZ19"/>
  <c r="UI19" s="1"/>
  <c r="TZ20"/>
  <c r="UI20" s="1"/>
  <c r="TZ21"/>
  <c r="UI21" s="1"/>
  <c r="TZ22"/>
  <c r="UI22" s="1"/>
  <c r="TZ23"/>
  <c r="UI23" s="1"/>
  <c r="TZ24"/>
  <c r="UI24" s="1"/>
  <c r="TZ25"/>
  <c r="UI25" s="1"/>
  <c r="TZ26"/>
  <c r="UI26" s="1"/>
  <c r="TZ27"/>
  <c r="UI27" s="1"/>
  <c r="TZ28"/>
  <c r="UI28" s="1"/>
  <c r="TZ29"/>
  <c r="UI29" s="1"/>
  <c r="TZ30"/>
  <c r="UI30" s="1"/>
  <c r="TZ31"/>
  <c r="UI31" s="1"/>
  <c r="TZ32"/>
  <c r="UI32" s="1"/>
  <c r="TZ33"/>
  <c r="UI33" s="1"/>
  <c r="TZ34"/>
  <c r="UI34" s="1"/>
  <c r="TZ35"/>
  <c r="UI35" s="1"/>
  <c r="TZ36"/>
  <c r="UI36" s="1"/>
  <c r="TZ37"/>
  <c r="UI37" s="1"/>
  <c r="TZ38"/>
  <c r="UI38" s="1"/>
  <c r="TZ39"/>
  <c r="UI39" s="1"/>
  <c r="TZ40"/>
  <c r="UI40" s="1"/>
  <c r="TZ41"/>
  <c r="UI41" s="1"/>
  <c r="TZ42"/>
  <c r="UI42" s="1"/>
  <c r="TZ43"/>
  <c r="UI43" s="1"/>
  <c r="TZ44"/>
  <c r="UI44" s="1"/>
  <c r="TZ45"/>
  <c r="UI45" s="1"/>
  <c r="TZ46"/>
  <c r="UI46" s="1"/>
  <c r="TZ47"/>
  <c r="UI47" s="1"/>
  <c r="TZ48"/>
  <c r="UI48" s="1"/>
  <c r="TZ49"/>
  <c r="UI49" s="1"/>
  <c r="TZ50"/>
  <c r="UI50" s="1"/>
  <c r="TZ51"/>
  <c r="UI51" s="1"/>
  <c r="TZ52"/>
  <c r="UI52" s="1"/>
  <c r="TZ53"/>
  <c r="UI53" s="1"/>
  <c r="TZ54"/>
  <c r="UI54" s="1"/>
  <c r="TZ55"/>
  <c r="UI55" s="1"/>
  <c r="TZ56"/>
  <c r="TZ57"/>
  <c r="UI57" s="1"/>
  <c r="TZ58"/>
  <c r="UI58" s="1"/>
  <c r="TZ59"/>
  <c r="TZ60"/>
  <c r="UI60" s="1"/>
  <c r="TZ61"/>
  <c r="UI61" s="1"/>
  <c r="TZ62"/>
  <c r="UI62" s="1"/>
  <c r="TZ63"/>
  <c r="UI63" s="1"/>
  <c r="TZ64"/>
  <c r="UI64" s="1"/>
  <c r="TZ65"/>
  <c r="UI65" s="1"/>
  <c r="TZ66"/>
  <c r="UI66" s="1"/>
  <c r="TZ67"/>
  <c r="UI67" s="1"/>
  <c r="TZ68"/>
  <c r="UI68" s="1"/>
  <c r="TZ69"/>
  <c r="UI69" s="1"/>
  <c r="TZ70"/>
  <c r="TZ71"/>
  <c r="UI71" s="1"/>
  <c r="TZ72"/>
  <c r="UI72" s="1"/>
  <c r="TZ73"/>
  <c r="TW74"/>
  <c r="TV74"/>
  <c r="TZ3"/>
  <c r="XP4" i="13"/>
  <c r="XY4" s="1"/>
  <c r="XP5"/>
  <c r="XY5" s="1"/>
  <c r="XP6"/>
  <c r="XY6" s="1"/>
  <c r="XP7"/>
  <c r="XY7" s="1"/>
  <c r="XP8"/>
  <c r="XY8" s="1"/>
  <c r="XP9"/>
  <c r="XY9" s="1"/>
  <c r="XP10"/>
  <c r="XY10" s="1"/>
  <c r="XP11"/>
  <c r="XY11" s="1"/>
  <c r="XP12"/>
  <c r="XY12" s="1"/>
  <c r="XP13"/>
  <c r="XY13" s="1"/>
  <c r="XP14"/>
  <c r="XY14" s="1"/>
  <c r="XP15"/>
  <c r="XY15" s="1"/>
  <c r="XP16"/>
  <c r="XY16" s="1"/>
  <c r="XP17"/>
  <c r="XY17" s="1"/>
  <c r="XP18"/>
  <c r="XY18" s="1"/>
  <c r="XP19"/>
  <c r="XY19" s="1"/>
  <c r="XP20"/>
  <c r="XY20" s="1"/>
  <c r="XP21"/>
  <c r="XY21" s="1"/>
  <c r="XP22"/>
  <c r="XY22" s="1"/>
  <c r="XP23"/>
  <c r="XY23" s="1"/>
  <c r="XP24"/>
  <c r="XY24" s="1"/>
  <c r="XP25"/>
  <c r="XY25" s="1"/>
  <c r="XP26"/>
  <c r="XY26" s="1"/>
  <c r="XP27"/>
  <c r="XY27" s="1"/>
  <c r="XP28"/>
  <c r="XY28" s="1"/>
  <c r="XP29"/>
  <c r="XY29" s="1"/>
  <c r="XP30"/>
  <c r="XY30" s="1"/>
  <c r="XP31"/>
  <c r="XY31" s="1"/>
  <c r="XP32"/>
  <c r="XY32" s="1"/>
  <c r="XP33"/>
  <c r="XY33" s="1"/>
  <c r="XP34"/>
  <c r="XY34" s="1"/>
  <c r="XP35"/>
  <c r="XY35" s="1"/>
  <c r="XP36"/>
  <c r="XY36" s="1"/>
  <c r="XP37"/>
  <c r="XY37" s="1"/>
  <c r="XP38"/>
  <c r="XY38" s="1"/>
  <c r="XP39"/>
  <c r="XY39" s="1"/>
  <c r="XP40"/>
  <c r="XY40" s="1"/>
  <c r="XP41"/>
  <c r="XY41" s="1"/>
  <c r="XP42"/>
  <c r="XY42" s="1"/>
  <c r="XP43"/>
  <c r="XY43" s="1"/>
  <c r="XP44"/>
  <c r="XY44" s="1"/>
  <c r="XP45"/>
  <c r="XY45" s="1"/>
  <c r="XP46"/>
  <c r="XY46" s="1"/>
  <c r="XP47"/>
  <c r="XY47" s="1"/>
  <c r="XP48"/>
  <c r="XY48" s="1"/>
  <c r="XP49"/>
  <c r="XY49" s="1"/>
  <c r="XP50"/>
  <c r="XY50" s="1"/>
  <c r="XP51"/>
  <c r="XY51" s="1"/>
  <c r="XP52"/>
  <c r="XY52" s="1"/>
  <c r="XP53"/>
  <c r="XY53" s="1"/>
  <c r="XP54"/>
  <c r="XY54" s="1"/>
  <c r="XP55"/>
  <c r="XY55" s="1"/>
  <c r="XP56"/>
  <c r="XP57"/>
  <c r="XY57" s="1"/>
  <c r="XP58"/>
  <c r="XY58" s="1"/>
  <c r="XP59"/>
  <c r="XP60"/>
  <c r="XY60" s="1"/>
  <c r="XP61"/>
  <c r="XY61" s="1"/>
  <c r="XP62"/>
  <c r="XY62" s="1"/>
  <c r="XP63"/>
  <c r="XY63" s="1"/>
  <c r="XP64"/>
  <c r="XY64" s="1"/>
  <c r="XP65"/>
  <c r="XY65" s="1"/>
  <c r="XP66"/>
  <c r="XY66" s="1"/>
  <c r="XP67"/>
  <c r="XY67" s="1"/>
  <c r="XP68"/>
  <c r="XY68" s="1"/>
  <c r="XP69"/>
  <c r="XY69" s="1"/>
  <c r="XP70"/>
  <c r="XP71"/>
  <c r="XY71" s="1"/>
  <c r="XP72"/>
  <c r="XY72" s="1"/>
  <c r="XP73"/>
  <c r="XM74"/>
  <c r="XL74"/>
  <c r="XP3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O13"/>
  <c r="KX13" s="1"/>
  <c r="KO14"/>
  <c r="KX14" s="1"/>
  <c r="KO15"/>
  <c r="KX15" s="1"/>
  <c r="KO16"/>
  <c r="KX16" s="1"/>
  <c r="KO17"/>
  <c r="KX17" s="1"/>
  <c r="KO18"/>
  <c r="KX18" s="1"/>
  <c r="KO19"/>
  <c r="KX19" s="1"/>
  <c r="KO20"/>
  <c r="KX20" s="1"/>
  <c r="KO21"/>
  <c r="KX21" s="1"/>
  <c r="KO22"/>
  <c r="KX22" s="1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NH24" i="21" l="1"/>
  <c r="NH23"/>
  <c r="NH22"/>
  <c r="NH21"/>
  <c r="NH20"/>
  <c r="NH19"/>
  <c r="NH18"/>
  <c r="NH17"/>
  <c r="NH16"/>
  <c r="NH15"/>
  <c r="NH14"/>
  <c r="NH13"/>
  <c r="NH12"/>
  <c r="KP22" i="23"/>
  <c r="KP21"/>
  <c r="KP20"/>
  <c r="KP19"/>
  <c r="KP18"/>
  <c r="KP17"/>
  <c r="KP16"/>
  <c r="KP15"/>
  <c r="KP14"/>
  <c r="KP13"/>
  <c r="KP12"/>
  <c r="NH3" i="21"/>
  <c r="NP3"/>
  <c r="XY3" i="13"/>
  <c r="XY70"/>
  <c r="XY56"/>
  <c r="NH25" i="21"/>
  <c r="NP25"/>
  <c r="XY73" i="13"/>
  <c r="XY59"/>
  <c r="NH73" i="21"/>
  <c r="NH72"/>
  <c r="NH71"/>
  <c r="NH70"/>
  <c r="NH69"/>
  <c r="NH68"/>
  <c r="NH67"/>
  <c r="NH66"/>
  <c r="NH65"/>
  <c r="NH64"/>
  <c r="NH63"/>
  <c r="NH62"/>
  <c r="NH61"/>
  <c r="NH60"/>
  <c r="NH59"/>
  <c r="NH58"/>
  <c r="NH57"/>
  <c r="NH56"/>
  <c r="NH55"/>
  <c r="NH54"/>
  <c r="NH53"/>
  <c r="NH52"/>
  <c r="NH51"/>
  <c r="NH50"/>
  <c r="NH49"/>
  <c r="NH48"/>
  <c r="NH47"/>
  <c r="NH46"/>
  <c r="NH45"/>
  <c r="NH44"/>
  <c r="NH43"/>
  <c r="NH42"/>
  <c r="NH41"/>
  <c r="NH40"/>
  <c r="NH39"/>
  <c r="NH38"/>
  <c r="NH37"/>
  <c r="NH36"/>
  <c r="NH35"/>
  <c r="NH34"/>
  <c r="NH33"/>
  <c r="NH32"/>
  <c r="NH31"/>
  <c r="NH30"/>
  <c r="NH29"/>
  <c r="NH28"/>
  <c r="NH27"/>
  <c r="NH26"/>
  <c r="NH10"/>
  <c r="NH9"/>
  <c r="NH8"/>
  <c r="NH7"/>
  <c r="NH6"/>
  <c r="NH5"/>
  <c r="NH4"/>
  <c r="KP3" i="23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I56" i="19"/>
  <c r="UI73"/>
  <c r="UI3"/>
  <c r="UI70"/>
  <c r="UI59"/>
  <c r="TZ74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Q4" s="1"/>
  <c r="XH5"/>
  <c r="XQ5" s="1"/>
  <c r="XH6"/>
  <c r="XQ6" s="1"/>
  <c r="XH7"/>
  <c r="XQ7" s="1"/>
  <c r="XH8"/>
  <c r="XQ8" s="1"/>
  <c r="XH9"/>
  <c r="XQ9" s="1"/>
  <c r="XH10"/>
  <c r="XQ10" s="1"/>
  <c r="XH11"/>
  <c r="XQ11" s="1"/>
  <c r="XH12"/>
  <c r="XQ12" s="1"/>
  <c r="XH13"/>
  <c r="XQ13" s="1"/>
  <c r="XH14"/>
  <c r="XQ14" s="1"/>
  <c r="XH15"/>
  <c r="XQ15" s="1"/>
  <c r="XH16"/>
  <c r="XQ16" s="1"/>
  <c r="XH17"/>
  <c r="XQ17" s="1"/>
  <c r="XH18"/>
  <c r="XQ18" s="1"/>
  <c r="XH19"/>
  <c r="XQ19" s="1"/>
  <c r="XH20"/>
  <c r="XQ20" s="1"/>
  <c r="XH21"/>
  <c r="XQ21" s="1"/>
  <c r="XH22"/>
  <c r="XQ22" s="1"/>
  <c r="XH23"/>
  <c r="XQ23" s="1"/>
  <c r="XH24"/>
  <c r="XQ24" s="1"/>
  <c r="XH25"/>
  <c r="XQ25" s="1"/>
  <c r="XH26"/>
  <c r="XQ26" s="1"/>
  <c r="XH27"/>
  <c r="XQ27" s="1"/>
  <c r="XH28"/>
  <c r="XQ28" s="1"/>
  <c r="XH29"/>
  <c r="XQ29" s="1"/>
  <c r="XH30"/>
  <c r="XQ30" s="1"/>
  <c r="XH31"/>
  <c r="XQ31" s="1"/>
  <c r="XH32"/>
  <c r="XQ32" s="1"/>
  <c r="XH33"/>
  <c r="XQ33" s="1"/>
  <c r="XH34"/>
  <c r="XQ34" s="1"/>
  <c r="XH35"/>
  <c r="XQ35" s="1"/>
  <c r="XH36"/>
  <c r="XQ36" s="1"/>
  <c r="XH37"/>
  <c r="XQ37" s="1"/>
  <c r="XH38"/>
  <c r="XQ38" s="1"/>
  <c r="XH39"/>
  <c r="XQ39" s="1"/>
  <c r="XH40"/>
  <c r="XQ40" s="1"/>
  <c r="XH41"/>
  <c r="XQ41" s="1"/>
  <c r="XH42"/>
  <c r="XQ42" s="1"/>
  <c r="XH43"/>
  <c r="XQ43" s="1"/>
  <c r="XH44"/>
  <c r="XQ44" s="1"/>
  <c r="XH45"/>
  <c r="XQ45" s="1"/>
  <c r="XH46"/>
  <c r="XQ46" s="1"/>
  <c r="XH47"/>
  <c r="XQ47" s="1"/>
  <c r="XH48"/>
  <c r="XQ48" s="1"/>
  <c r="XH49"/>
  <c r="XQ49" s="1"/>
  <c r="XH50"/>
  <c r="XH51"/>
  <c r="XQ51" s="1"/>
  <c r="XH52"/>
  <c r="XQ52" s="1"/>
  <c r="XH53"/>
  <c r="XH54"/>
  <c r="XQ54" s="1"/>
  <c r="XH55"/>
  <c r="XQ55" s="1"/>
  <c r="XH56"/>
  <c r="XH57"/>
  <c r="XQ57" s="1"/>
  <c r="XH58"/>
  <c r="XQ58" s="1"/>
  <c r="XH59"/>
  <c r="XQ59" s="1"/>
  <c r="XH60"/>
  <c r="XQ60" s="1"/>
  <c r="XH61"/>
  <c r="XQ61" s="1"/>
  <c r="XH62"/>
  <c r="XQ62" s="1"/>
  <c r="XH63"/>
  <c r="XQ63" s="1"/>
  <c r="XH64"/>
  <c r="XQ64" s="1"/>
  <c r="XH65"/>
  <c r="XQ65" s="1"/>
  <c r="XH66"/>
  <c r="XQ66" s="1"/>
  <c r="XH67"/>
  <c r="XQ67" s="1"/>
  <c r="XH68"/>
  <c r="XQ68" s="1"/>
  <c r="XH69"/>
  <c r="XQ69" s="1"/>
  <c r="XH70"/>
  <c r="XQ70" s="1"/>
  <c r="XH71"/>
  <c r="XQ71" s="1"/>
  <c r="XH72"/>
  <c r="XQ72" s="1"/>
  <c r="XH73"/>
  <c r="XE74"/>
  <c r="XD74"/>
  <c r="XH3"/>
  <c r="XQ3" s="1"/>
  <c r="XQ73" l="1"/>
  <c r="XQ53"/>
  <c r="XQ56"/>
  <c r="XQ50"/>
  <c r="NH59" i="20"/>
  <c r="NH73"/>
  <c r="NH14"/>
  <c r="MY74" i="21"/>
  <c r="XH74" i="13"/>
  <c r="MY74" i="20"/>
  <c r="MQ4" i="21" l="1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MZ3" s="1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O86" i="19"/>
  <c r="TN86"/>
  <c r="TG86"/>
  <c r="TF86"/>
  <c r="TR86" l="1"/>
  <c r="TJ86"/>
  <c r="JY74" i="23"/>
  <c r="TR4" i="19"/>
  <c r="UA4" s="1"/>
  <c r="TR5"/>
  <c r="UA5" s="1"/>
  <c r="TR6"/>
  <c r="UA6" s="1"/>
  <c r="TR7"/>
  <c r="UA7" s="1"/>
  <c r="TR8"/>
  <c r="UA8" s="1"/>
  <c r="TR9"/>
  <c r="UA9" s="1"/>
  <c r="TR10"/>
  <c r="UA10" s="1"/>
  <c r="TR11"/>
  <c r="UA11" s="1"/>
  <c r="TR12"/>
  <c r="UA12" s="1"/>
  <c r="TR13"/>
  <c r="UA13" s="1"/>
  <c r="TR14"/>
  <c r="UA14" s="1"/>
  <c r="TR15"/>
  <c r="UA15" s="1"/>
  <c r="TR16"/>
  <c r="UA16" s="1"/>
  <c r="TR17"/>
  <c r="UA17" s="1"/>
  <c r="TR18"/>
  <c r="UA18" s="1"/>
  <c r="TR19"/>
  <c r="UA19" s="1"/>
  <c r="TR20"/>
  <c r="UA20" s="1"/>
  <c r="TR21"/>
  <c r="UA21" s="1"/>
  <c r="TR22"/>
  <c r="UA22" s="1"/>
  <c r="TR23"/>
  <c r="UA23" s="1"/>
  <c r="TR24"/>
  <c r="UA24" s="1"/>
  <c r="TR25"/>
  <c r="UA25" s="1"/>
  <c r="TR26"/>
  <c r="UA26" s="1"/>
  <c r="TR27"/>
  <c r="UA27" s="1"/>
  <c r="TR28"/>
  <c r="UA28" s="1"/>
  <c r="TR29"/>
  <c r="UA29" s="1"/>
  <c r="TR30"/>
  <c r="UA30" s="1"/>
  <c r="TR31"/>
  <c r="UA31" s="1"/>
  <c r="TR32"/>
  <c r="UA32" s="1"/>
  <c r="TR33"/>
  <c r="UA33" s="1"/>
  <c r="TR34"/>
  <c r="UA34" s="1"/>
  <c r="TR35"/>
  <c r="UA35" s="1"/>
  <c r="TR36"/>
  <c r="UA36" s="1"/>
  <c r="TR37"/>
  <c r="UA37" s="1"/>
  <c r="TR38"/>
  <c r="UA38" s="1"/>
  <c r="TR39"/>
  <c r="UA39" s="1"/>
  <c r="TR40"/>
  <c r="UA40" s="1"/>
  <c r="TR41"/>
  <c r="UA41" s="1"/>
  <c r="TR42"/>
  <c r="UA42" s="1"/>
  <c r="TR43"/>
  <c r="UA43" s="1"/>
  <c r="TR44"/>
  <c r="UA44" s="1"/>
  <c r="TR45"/>
  <c r="UA45" s="1"/>
  <c r="TR46"/>
  <c r="UA46" s="1"/>
  <c r="TR47"/>
  <c r="UA47" s="1"/>
  <c r="TR48"/>
  <c r="UA48" s="1"/>
  <c r="TR49"/>
  <c r="UA49" s="1"/>
  <c r="TR50"/>
  <c r="UA50" s="1"/>
  <c r="TR51"/>
  <c r="UA51" s="1"/>
  <c r="TR52"/>
  <c r="UA52" s="1"/>
  <c r="TR53"/>
  <c r="UA53" s="1"/>
  <c r="TR54"/>
  <c r="UA54" s="1"/>
  <c r="TR55"/>
  <c r="UA55" s="1"/>
  <c r="TR56"/>
  <c r="UA56" s="1"/>
  <c r="TR57"/>
  <c r="TR58"/>
  <c r="UA58" s="1"/>
  <c r="TR59"/>
  <c r="TR60"/>
  <c r="UA60" s="1"/>
  <c r="TR61"/>
  <c r="UA61" s="1"/>
  <c r="TR62"/>
  <c r="UA62" s="1"/>
  <c r="TR63"/>
  <c r="UA63" s="1"/>
  <c r="TR64"/>
  <c r="UA64" s="1"/>
  <c r="TR65"/>
  <c r="UA65" s="1"/>
  <c r="TR66"/>
  <c r="UA66" s="1"/>
  <c r="TR67"/>
  <c r="UA67" s="1"/>
  <c r="TR68"/>
  <c r="UA68" s="1"/>
  <c r="TR69"/>
  <c r="UA69" s="1"/>
  <c r="TR70"/>
  <c r="UA70" s="1"/>
  <c r="TR71"/>
  <c r="UA71" s="1"/>
  <c r="TR72"/>
  <c r="UA72" s="1"/>
  <c r="TR73"/>
  <c r="UA73" s="1"/>
  <c r="TO74"/>
  <c r="TN74"/>
  <c r="TR3"/>
  <c r="UA57" l="1"/>
  <c r="UA59"/>
  <c r="UA3"/>
  <c r="TR74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I4" s="1"/>
  <c r="WZ5"/>
  <c r="XI5" s="1"/>
  <c r="WZ6"/>
  <c r="XI6" s="1"/>
  <c r="WZ7"/>
  <c r="XI7" s="1"/>
  <c r="WZ8"/>
  <c r="XI8" s="1"/>
  <c r="WZ9"/>
  <c r="XI9" s="1"/>
  <c r="WZ10"/>
  <c r="XI10" s="1"/>
  <c r="WZ11"/>
  <c r="XI11" s="1"/>
  <c r="WZ12"/>
  <c r="XI12" s="1"/>
  <c r="WZ13"/>
  <c r="XI13" s="1"/>
  <c r="WZ14"/>
  <c r="XI14" s="1"/>
  <c r="WZ15"/>
  <c r="XI15" s="1"/>
  <c r="WZ16"/>
  <c r="XI16" s="1"/>
  <c r="WZ17"/>
  <c r="XI17" s="1"/>
  <c r="WZ18"/>
  <c r="XI18" s="1"/>
  <c r="WZ19"/>
  <c r="XI19" s="1"/>
  <c r="WZ20"/>
  <c r="XI20" s="1"/>
  <c r="WZ21"/>
  <c r="XI21" s="1"/>
  <c r="WZ22"/>
  <c r="XI22" s="1"/>
  <c r="WZ23"/>
  <c r="XI23" s="1"/>
  <c r="WZ24"/>
  <c r="XI24" s="1"/>
  <c r="WZ25"/>
  <c r="XI25" s="1"/>
  <c r="WZ26"/>
  <c r="XI26" s="1"/>
  <c r="WZ27"/>
  <c r="XI27" s="1"/>
  <c r="WZ28"/>
  <c r="XI28" s="1"/>
  <c r="WZ29"/>
  <c r="XI29" s="1"/>
  <c r="WZ30"/>
  <c r="XI30" s="1"/>
  <c r="WZ31"/>
  <c r="XI31" s="1"/>
  <c r="WZ32"/>
  <c r="XI32" s="1"/>
  <c r="WZ33"/>
  <c r="XI33" s="1"/>
  <c r="WZ34"/>
  <c r="XI34" s="1"/>
  <c r="WZ35"/>
  <c r="XI35" s="1"/>
  <c r="WZ36"/>
  <c r="XI36" s="1"/>
  <c r="WZ37"/>
  <c r="XI37" s="1"/>
  <c r="WZ38"/>
  <c r="XI38" s="1"/>
  <c r="WZ39"/>
  <c r="XI39" s="1"/>
  <c r="WZ40"/>
  <c r="XI40" s="1"/>
  <c r="WZ41"/>
  <c r="XI41" s="1"/>
  <c r="WZ42"/>
  <c r="XI42" s="1"/>
  <c r="WZ43"/>
  <c r="XI43" s="1"/>
  <c r="WZ44"/>
  <c r="XI44" s="1"/>
  <c r="WZ45"/>
  <c r="XI45" s="1"/>
  <c r="WZ46"/>
  <c r="XI46" s="1"/>
  <c r="WZ47"/>
  <c r="XI47" s="1"/>
  <c r="WZ48"/>
  <c r="XI48" s="1"/>
  <c r="WZ49"/>
  <c r="XI49" s="1"/>
  <c r="WZ50"/>
  <c r="XI50" s="1"/>
  <c r="WZ51"/>
  <c r="XI51" s="1"/>
  <c r="WZ52"/>
  <c r="XI52" s="1"/>
  <c r="WZ53"/>
  <c r="WZ54"/>
  <c r="XI54" s="1"/>
  <c r="WZ55"/>
  <c r="XI55" s="1"/>
  <c r="WZ56"/>
  <c r="XI56" s="1"/>
  <c r="WZ57"/>
  <c r="XI57" s="1"/>
  <c r="WZ58"/>
  <c r="XI58" s="1"/>
  <c r="WZ59"/>
  <c r="WZ60"/>
  <c r="XI60" s="1"/>
  <c r="WZ61"/>
  <c r="XI61" s="1"/>
  <c r="WZ62"/>
  <c r="XI62" s="1"/>
  <c r="WZ63"/>
  <c r="XI63" s="1"/>
  <c r="WZ64"/>
  <c r="XI64" s="1"/>
  <c r="WZ65"/>
  <c r="XI65" s="1"/>
  <c r="WZ66"/>
  <c r="XI66" s="1"/>
  <c r="WZ67"/>
  <c r="XI67" s="1"/>
  <c r="WZ68"/>
  <c r="XI68" s="1"/>
  <c r="WZ69"/>
  <c r="XI69" s="1"/>
  <c r="WZ70"/>
  <c r="XI70" s="1"/>
  <c r="WZ71"/>
  <c r="XI71" s="1"/>
  <c r="WZ72"/>
  <c r="XI72" s="1"/>
  <c r="WZ73"/>
  <c r="WW74"/>
  <c r="WV74"/>
  <c r="WZ3"/>
  <c r="XI3" s="1"/>
  <c r="TJ4" i="19"/>
  <c r="TJ5"/>
  <c r="TS5" s="1"/>
  <c r="TJ6"/>
  <c r="TJ7"/>
  <c r="TS7" s="1"/>
  <c r="TJ8"/>
  <c r="TS8" s="1"/>
  <c r="TJ9"/>
  <c r="TS9" s="1"/>
  <c r="TJ10"/>
  <c r="TS10" s="1"/>
  <c r="TJ11"/>
  <c r="TS11" s="1"/>
  <c r="TJ12"/>
  <c r="TJ13"/>
  <c r="TS13" s="1"/>
  <c r="TJ14"/>
  <c r="TJ15"/>
  <c r="TS15" s="1"/>
  <c r="TJ16"/>
  <c r="TJ17"/>
  <c r="TS17" s="1"/>
  <c r="TJ18"/>
  <c r="TJ19"/>
  <c r="TS19" s="1"/>
  <c r="TJ20"/>
  <c r="TJ21"/>
  <c r="TJ22"/>
  <c r="TJ23"/>
  <c r="TS23" s="1"/>
  <c r="TJ24"/>
  <c r="TJ25"/>
  <c r="TJ26"/>
  <c r="TJ27"/>
  <c r="TS27" s="1"/>
  <c r="TJ28"/>
  <c r="TJ29"/>
  <c r="TJ30"/>
  <c r="TJ31"/>
  <c r="TS31" s="1"/>
  <c r="TJ32"/>
  <c r="TJ33"/>
  <c r="TJ34"/>
  <c r="TJ35"/>
  <c r="TS35" s="1"/>
  <c r="TJ36"/>
  <c r="TJ37"/>
  <c r="TJ38"/>
  <c r="TJ39"/>
  <c r="TS39" s="1"/>
  <c r="TJ40"/>
  <c r="TJ41"/>
  <c r="TJ42"/>
  <c r="TJ43"/>
  <c r="TS43" s="1"/>
  <c r="TJ44"/>
  <c r="TJ45"/>
  <c r="TJ46"/>
  <c r="TJ47"/>
  <c r="TS47" s="1"/>
  <c r="TJ48"/>
  <c r="TJ49"/>
  <c r="TJ50"/>
  <c r="TJ51"/>
  <c r="TS51" s="1"/>
  <c r="TJ52"/>
  <c r="TJ53"/>
  <c r="TJ54"/>
  <c r="TJ55"/>
  <c r="TS55" s="1"/>
  <c r="TJ56"/>
  <c r="TJ57"/>
  <c r="TJ58"/>
  <c r="TJ59"/>
  <c r="TS59" s="1"/>
  <c r="TJ60"/>
  <c r="TJ61"/>
  <c r="TJ62"/>
  <c r="TJ63"/>
  <c r="TS63" s="1"/>
  <c r="TJ64"/>
  <c r="TJ65"/>
  <c r="TJ66"/>
  <c r="TJ67"/>
  <c r="TS67" s="1"/>
  <c r="TJ68"/>
  <c r="TJ69"/>
  <c r="TJ70"/>
  <c r="TS70" s="1"/>
  <c r="TJ71"/>
  <c r="TS71" s="1"/>
  <c r="TJ72"/>
  <c r="TJ73"/>
  <c r="TG74"/>
  <c r="TF74"/>
  <c r="TJ3"/>
  <c r="XI59" i="13" l="1"/>
  <c r="XI73"/>
  <c r="XI53"/>
  <c r="MZ3" i="20"/>
  <c r="TS69" i="19"/>
  <c r="TS66"/>
  <c r="TS52"/>
  <c r="TS30"/>
  <c r="TS68"/>
  <c r="TS65"/>
  <c r="TS62"/>
  <c r="TS48"/>
  <c r="TS45"/>
  <c r="TS42"/>
  <c r="TS32"/>
  <c r="TS29"/>
  <c r="TS26"/>
  <c r="TS14"/>
  <c r="TS58"/>
  <c r="TS72"/>
  <c r="TS49"/>
  <c r="TS36"/>
  <c r="TS33"/>
  <c r="TS20"/>
  <c r="TS12"/>
  <c r="TJ74"/>
  <c r="TS64"/>
  <c r="TS61"/>
  <c r="TS54"/>
  <c r="TS44"/>
  <c r="TS41"/>
  <c r="TS38"/>
  <c r="TS28"/>
  <c r="TS25"/>
  <c r="TS22"/>
  <c r="TS16"/>
  <c r="TS4"/>
  <c r="TS46"/>
  <c r="TS73"/>
  <c r="TS60"/>
  <c r="TS56"/>
  <c r="TS53"/>
  <c r="TS50"/>
  <c r="TS40"/>
  <c r="TS37"/>
  <c r="TS34"/>
  <c r="TS24"/>
  <c r="TS21"/>
  <c r="TS18"/>
  <c r="TS3"/>
  <c r="TS6"/>
  <c r="TS57"/>
  <c r="WZ74" i="13"/>
  <c r="MQ74" i="20"/>
  <c r="WR4" i="13" l="1"/>
  <c r="WR5"/>
  <c r="WR6"/>
  <c r="WR7"/>
  <c r="XA7" s="1"/>
  <c r="WR8"/>
  <c r="WR9"/>
  <c r="XA9" s="1"/>
  <c r="WR10"/>
  <c r="WR11"/>
  <c r="XA11" s="1"/>
  <c r="WR12"/>
  <c r="WR13"/>
  <c r="XA13" s="1"/>
  <c r="WR14"/>
  <c r="WR15"/>
  <c r="XA15" s="1"/>
  <c r="WR16"/>
  <c r="WR17"/>
  <c r="XA17" s="1"/>
  <c r="WR18"/>
  <c r="WR19"/>
  <c r="XA19" s="1"/>
  <c r="WR20"/>
  <c r="WR21"/>
  <c r="XA21" s="1"/>
  <c r="WR22"/>
  <c r="WR23"/>
  <c r="XA23" s="1"/>
  <c r="WR24"/>
  <c r="WR25"/>
  <c r="XA25" s="1"/>
  <c r="WR26"/>
  <c r="WR27"/>
  <c r="XA27" s="1"/>
  <c r="WR28"/>
  <c r="WR29"/>
  <c r="XA29" s="1"/>
  <c r="WR30"/>
  <c r="WR31"/>
  <c r="XA31" s="1"/>
  <c r="WR32"/>
  <c r="WR33"/>
  <c r="XA33" s="1"/>
  <c r="WR34"/>
  <c r="WR35"/>
  <c r="XA35" s="1"/>
  <c r="WR36"/>
  <c r="WR37"/>
  <c r="XA37" s="1"/>
  <c r="WR38"/>
  <c r="WR39"/>
  <c r="XA39" s="1"/>
  <c r="WR40"/>
  <c r="WR41"/>
  <c r="XA41" s="1"/>
  <c r="WR42"/>
  <c r="WR43"/>
  <c r="XA43" s="1"/>
  <c r="WR44"/>
  <c r="WR45"/>
  <c r="XA45" s="1"/>
  <c r="WR46"/>
  <c r="WR47"/>
  <c r="XA47" s="1"/>
  <c r="WR48"/>
  <c r="WR49"/>
  <c r="XA49" s="1"/>
  <c r="WR50"/>
  <c r="WR51"/>
  <c r="XA51" s="1"/>
  <c r="WR52"/>
  <c r="WR53"/>
  <c r="XA53" s="1"/>
  <c r="WR54"/>
  <c r="WR55"/>
  <c r="XA55" s="1"/>
  <c r="WR56"/>
  <c r="WR57"/>
  <c r="XA57" s="1"/>
  <c r="WR58"/>
  <c r="WR59"/>
  <c r="WR60"/>
  <c r="WR61"/>
  <c r="XA61" s="1"/>
  <c r="WR62"/>
  <c r="WR63"/>
  <c r="XA63" s="1"/>
  <c r="WR64"/>
  <c r="WR65"/>
  <c r="XA65" s="1"/>
  <c r="WR66"/>
  <c r="WR67"/>
  <c r="XA67" s="1"/>
  <c r="WR68"/>
  <c r="WR69"/>
  <c r="XA69" s="1"/>
  <c r="WR70"/>
  <c r="WR71"/>
  <c r="XA71" s="1"/>
  <c r="WR72"/>
  <c r="WR73"/>
  <c r="WO74"/>
  <c r="WN74"/>
  <c r="WR3"/>
  <c r="XA3" l="1"/>
  <c r="XA68"/>
  <c r="XA60"/>
  <c r="XA58"/>
  <c r="XA54"/>
  <c r="XA50"/>
  <c r="XA46"/>
  <c r="XA42"/>
  <c r="XA38"/>
  <c r="XA34"/>
  <c r="XA30"/>
  <c r="XA26"/>
  <c r="XA22"/>
  <c r="XA18"/>
  <c r="XA14"/>
  <c r="XA10"/>
  <c r="XA6"/>
  <c r="XA4"/>
  <c r="XA72"/>
  <c r="XA64"/>
  <c r="XA73"/>
  <c r="XA70"/>
  <c r="XA66"/>
  <c r="XA62"/>
  <c r="XA59"/>
  <c r="XA56"/>
  <c r="XA52"/>
  <c r="XA48"/>
  <c r="XA44"/>
  <c r="XA40"/>
  <c r="XA36"/>
  <c r="XA32"/>
  <c r="XA28"/>
  <c r="XA24"/>
  <c r="XA20"/>
  <c r="XA16"/>
  <c r="XA12"/>
  <c r="XA8"/>
  <c r="XA5"/>
  <c r="WR74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I5"/>
  <c r="MR5" s="1"/>
  <c r="MI6"/>
  <c r="MI7"/>
  <c r="MR7" s="1"/>
  <c r="MI8"/>
  <c r="MI9"/>
  <c r="MR9" s="1"/>
  <c r="MI10"/>
  <c r="MI11"/>
  <c r="MR11" s="1"/>
  <c r="MI12"/>
  <c r="MI13"/>
  <c r="MR13" s="1"/>
  <c r="MI14"/>
  <c r="MI15"/>
  <c r="MR15" s="1"/>
  <c r="MI16"/>
  <c r="MI17"/>
  <c r="MR17" s="1"/>
  <c r="MI18"/>
  <c r="MI19"/>
  <c r="MR19" s="1"/>
  <c r="MI20"/>
  <c r="MI21"/>
  <c r="MR21" s="1"/>
  <c r="MI22"/>
  <c r="MI23"/>
  <c r="MR23" s="1"/>
  <c r="MI24"/>
  <c r="MI25"/>
  <c r="MR25" s="1"/>
  <c r="MI26"/>
  <c r="MI27"/>
  <c r="MR27" s="1"/>
  <c r="MI28"/>
  <c r="MI29"/>
  <c r="MR29" s="1"/>
  <c r="MI30"/>
  <c r="MI31"/>
  <c r="MR31" s="1"/>
  <c r="MI32"/>
  <c r="MI33"/>
  <c r="MR33" s="1"/>
  <c r="MI34"/>
  <c r="MI35"/>
  <c r="MR35" s="1"/>
  <c r="MI36"/>
  <c r="MI37"/>
  <c r="MR37" s="1"/>
  <c r="MI38"/>
  <c r="MI39"/>
  <c r="MR39" s="1"/>
  <c r="MI40"/>
  <c r="MI41"/>
  <c r="MR41" s="1"/>
  <c r="MI42"/>
  <c r="MI43"/>
  <c r="MR43" s="1"/>
  <c r="MI44"/>
  <c r="MI45"/>
  <c r="MR45" s="1"/>
  <c r="MI46"/>
  <c r="MI47"/>
  <c r="MR47" s="1"/>
  <c r="MI48"/>
  <c r="MI49"/>
  <c r="MR49" s="1"/>
  <c r="MI50"/>
  <c r="MI51"/>
  <c r="MR51" s="1"/>
  <c r="MI52"/>
  <c r="MI53"/>
  <c r="MI54"/>
  <c r="MI55"/>
  <c r="MR55" s="1"/>
  <c r="MI56"/>
  <c r="MI57"/>
  <c r="MR57" s="1"/>
  <c r="MI58"/>
  <c r="MI59"/>
  <c r="MR59" s="1"/>
  <c r="MI60"/>
  <c r="MI61"/>
  <c r="MR61" s="1"/>
  <c r="MI62"/>
  <c r="MI63"/>
  <c r="MR63" s="1"/>
  <c r="MI64"/>
  <c r="MI65"/>
  <c r="MR65" s="1"/>
  <c r="MI66"/>
  <c r="MI67"/>
  <c r="MR67" s="1"/>
  <c r="MI68"/>
  <c r="MI69"/>
  <c r="MR69" s="1"/>
  <c r="MI70"/>
  <c r="MI71"/>
  <c r="MR71" s="1"/>
  <c r="MI72"/>
  <c r="MI73"/>
  <c r="MI3"/>
  <c r="MR3" s="1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B4" i="19"/>
  <c r="TK4" s="1"/>
  <c r="TB5"/>
  <c r="TK5" s="1"/>
  <c r="TB6"/>
  <c r="TK6" s="1"/>
  <c r="TB7"/>
  <c r="TK7" s="1"/>
  <c r="TB8"/>
  <c r="TK8" s="1"/>
  <c r="TB9"/>
  <c r="TK9" s="1"/>
  <c r="TB10"/>
  <c r="TK10" s="1"/>
  <c r="TB11"/>
  <c r="TK11" s="1"/>
  <c r="TB12"/>
  <c r="TK12" s="1"/>
  <c r="TB13"/>
  <c r="TK13" s="1"/>
  <c r="TB14"/>
  <c r="TK14" s="1"/>
  <c r="TB15"/>
  <c r="TK15" s="1"/>
  <c r="TB16"/>
  <c r="TK16" s="1"/>
  <c r="TB17"/>
  <c r="TK17" s="1"/>
  <c r="TB18"/>
  <c r="TK18" s="1"/>
  <c r="TB19"/>
  <c r="TK19" s="1"/>
  <c r="TB20"/>
  <c r="TK20" s="1"/>
  <c r="TB21"/>
  <c r="TK21" s="1"/>
  <c r="TB22"/>
  <c r="TK22" s="1"/>
  <c r="TB23"/>
  <c r="TK23" s="1"/>
  <c r="TB24"/>
  <c r="TK24" s="1"/>
  <c r="TB25"/>
  <c r="TK25" s="1"/>
  <c r="TB26"/>
  <c r="TK26" s="1"/>
  <c r="TB27"/>
  <c r="TK27" s="1"/>
  <c r="TB28"/>
  <c r="TK28" s="1"/>
  <c r="TB29"/>
  <c r="TK29" s="1"/>
  <c r="TB30"/>
  <c r="TK30" s="1"/>
  <c r="TB31"/>
  <c r="TK31" s="1"/>
  <c r="TB32"/>
  <c r="TK32" s="1"/>
  <c r="TB33"/>
  <c r="TK33" s="1"/>
  <c r="TB34"/>
  <c r="TK34" s="1"/>
  <c r="TB35"/>
  <c r="TK35" s="1"/>
  <c r="TB36"/>
  <c r="TK36" s="1"/>
  <c r="TB37"/>
  <c r="TK37" s="1"/>
  <c r="TB38"/>
  <c r="TK38" s="1"/>
  <c r="TB39"/>
  <c r="TK39" s="1"/>
  <c r="TB40"/>
  <c r="TK40" s="1"/>
  <c r="TB41"/>
  <c r="TK41" s="1"/>
  <c r="TB42"/>
  <c r="TK42" s="1"/>
  <c r="TB43"/>
  <c r="TK43" s="1"/>
  <c r="TB44"/>
  <c r="TK44" s="1"/>
  <c r="TB45"/>
  <c r="TK45" s="1"/>
  <c r="TB46"/>
  <c r="TK46" s="1"/>
  <c r="TB47"/>
  <c r="TK47" s="1"/>
  <c r="TB48"/>
  <c r="TK48" s="1"/>
  <c r="TB49"/>
  <c r="TK49" s="1"/>
  <c r="TB50"/>
  <c r="TK50" s="1"/>
  <c r="TB51"/>
  <c r="TK51" s="1"/>
  <c r="TB52"/>
  <c r="TK52" s="1"/>
  <c r="TB53"/>
  <c r="TK53" s="1"/>
  <c r="TB54"/>
  <c r="TK54" s="1"/>
  <c r="TB55"/>
  <c r="TB56"/>
  <c r="TK56" s="1"/>
  <c r="TB57"/>
  <c r="TK57" s="1"/>
  <c r="TB58"/>
  <c r="TK58" s="1"/>
  <c r="TB59"/>
  <c r="TK59" s="1"/>
  <c r="TB60"/>
  <c r="TK60" s="1"/>
  <c r="TB61"/>
  <c r="TK61" s="1"/>
  <c r="TB62"/>
  <c r="TK62" s="1"/>
  <c r="TB63"/>
  <c r="TK63" s="1"/>
  <c r="TB64"/>
  <c r="TK64" s="1"/>
  <c r="TB65"/>
  <c r="TK65" s="1"/>
  <c r="TB66"/>
  <c r="TK66" s="1"/>
  <c r="TB67"/>
  <c r="TK67" s="1"/>
  <c r="TB68"/>
  <c r="TK68" s="1"/>
  <c r="TB69"/>
  <c r="TK69" s="1"/>
  <c r="TB70"/>
  <c r="TK70" s="1"/>
  <c r="TB71"/>
  <c r="TK71" s="1"/>
  <c r="TB72"/>
  <c r="TK72" s="1"/>
  <c r="TB73"/>
  <c r="SY74"/>
  <c r="SX74"/>
  <c r="TB3"/>
  <c r="MR73" i="21" l="1"/>
  <c r="MR70"/>
  <c r="MR66"/>
  <c r="MR62"/>
  <c r="MR58"/>
  <c r="MR54"/>
  <c r="MR52"/>
  <c r="MR48"/>
  <c r="MR44"/>
  <c r="MR40"/>
  <c r="MR36"/>
  <c r="MR32"/>
  <c r="MR28"/>
  <c r="MR24"/>
  <c r="MR20"/>
  <c r="MR16"/>
  <c r="MR12"/>
  <c r="MR8"/>
  <c r="MR4"/>
  <c r="MR72"/>
  <c r="MR68"/>
  <c r="MR64"/>
  <c r="MR60"/>
  <c r="MR56"/>
  <c r="MR53"/>
  <c r="MR50"/>
  <c r="MR46"/>
  <c r="MR42"/>
  <c r="MR38"/>
  <c r="MR34"/>
  <c r="MR30"/>
  <c r="MR26"/>
  <c r="MR22"/>
  <c r="MR18"/>
  <c r="MR14"/>
  <c r="MR10"/>
  <c r="MR6"/>
  <c r="JZ73" i="23"/>
  <c r="MR3" i="20"/>
  <c r="MR59"/>
  <c r="MR55"/>
  <c r="MR56"/>
  <c r="TK55" i="19"/>
  <c r="TK3"/>
  <c r="TK73"/>
  <c r="MI74" i="20"/>
  <c r="MI74" i="21"/>
  <c r="JQ74" i="23"/>
  <c r="TB74" i="19"/>
  <c r="LC53" i="21" l="1"/>
  <c r="LS59" i="20"/>
  <c r="SY86" i="19" l="1"/>
  <c r="SX86"/>
  <c r="SQ86"/>
  <c r="SP86"/>
  <c r="ST86" l="1"/>
  <c r="TB86"/>
  <c r="ST4"/>
  <c r="TC4" s="1"/>
  <c r="ST5"/>
  <c r="TC5" s="1"/>
  <c r="ST6"/>
  <c r="TC6" s="1"/>
  <c r="ST7"/>
  <c r="TC7" s="1"/>
  <c r="ST8"/>
  <c r="TC8" s="1"/>
  <c r="ST9"/>
  <c r="TC9" s="1"/>
  <c r="ST10"/>
  <c r="TC10" s="1"/>
  <c r="ST11"/>
  <c r="TC11" s="1"/>
  <c r="ST12"/>
  <c r="TC12" s="1"/>
  <c r="ST13"/>
  <c r="TC13" s="1"/>
  <c r="ST14"/>
  <c r="TC14" s="1"/>
  <c r="ST15"/>
  <c r="TC15" s="1"/>
  <c r="ST16"/>
  <c r="TC16" s="1"/>
  <c r="ST17"/>
  <c r="TC17" s="1"/>
  <c r="ST18"/>
  <c r="TC18" s="1"/>
  <c r="ST19"/>
  <c r="TC19" s="1"/>
  <c r="ST20"/>
  <c r="TC20" s="1"/>
  <c r="ST21"/>
  <c r="TC21" s="1"/>
  <c r="ST22"/>
  <c r="TC22" s="1"/>
  <c r="ST23"/>
  <c r="TC23" s="1"/>
  <c r="ST24"/>
  <c r="TC24" s="1"/>
  <c r="ST25"/>
  <c r="TC25" s="1"/>
  <c r="ST26"/>
  <c r="TC26" s="1"/>
  <c r="ST27"/>
  <c r="TC27" s="1"/>
  <c r="ST28"/>
  <c r="TC28" s="1"/>
  <c r="ST29"/>
  <c r="TC29" s="1"/>
  <c r="ST30"/>
  <c r="TC30" s="1"/>
  <c r="ST31"/>
  <c r="TC31" s="1"/>
  <c r="ST32"/>
  <c r="TC32" s="1"/>
  <c r="ST33"/>
  <c r="TC33" s="1"/>
  <c r="ST34"/>
  <c r="TC34" s="1"/>
  <c r="ST35"/>
  <c r="TC35" s="1"/>
  <c r="ST36"/>
  <c r="TC36" s="1"/>
  <c r="ST37"/>
  <c r="TC37" s="1"/>
  <c r="ST38"/>
  <c r="TC38" s="1"/>
  <c r="ST39"/>
  <c r="TC39" s="1"/>
  <c r="ST40"/>
  <c r="TC40" s="1"/>
  <c r="ST41"/>
  <c r="TC41" s="1"/>
  <c r="ST42"/>
  <c r="TC42" s="1"/>
  <c r="ST43"/>
  <c r="TC43" s="1"/>
  <c r="ST44"/>
  <c r="TC44" s="1"/>
  <c r="ST45"/>
  <c r="TC45" s="1"/>
  <c r="ST46"/>
  <c r="TC46" s="1"/>
  <c r="ST47"/>
  <c r="TC47" s="1"/>
  <c r="ST48"/>
  <c r="TC48" s="1"/>
  <c r="ST49"/>
  <c r="TC49" s="1"/>
  <c r="ST50"/>
  <c r="TC50" s="1"/>
  <c r="ST51"/>
  <c r="TC51" s="1"/>
  <c r="ST52"/>
  <c r="TC52" s="1"/>
  <c r="ST53"/>
  <c r="TC53" s="1"/>
  <c r="ST54"/>
  <c r="TC54" s="1"/>
  <c r="ST55"/>
  <c r="TC55" s="1"/>
  <c r="ST56"/>
  <c r="TC56" s="1"/>
  <c r="ST57"/>
  <c r="TC57" s="1"/>
  <c r="ST58"/>
  <c r="TC58" s="1"/>
  <c r="ST59"/>
  <c r="TC59" s="1"/>
  <c r="ST60"/>
  <c r="TC60" s="1"/>
  <c r="ST61"/>
  <c r="TC61" s="1"/>
  <c r="ST62"/>
  <c r="TC62" s="1"/>
  <c r="ST63"/>
  <c r="TC63" s="1"/>
  <c r="ST64"/>
  <c r="TC64" s="1"/>
  <c r="ST65"/>
  <c r="TC65" s="1"/>
  <c r="ST66"/>
  <c r="TC66" s="1"/>
  <c r="ST67"/>
  <c r="TC67" s="1"/>
  <c r="ST68"/>
  <c r="TC68" s="1"/>
  <c r="ST69"/>
  <c r="TC69" s="1"/>
  <c r="ST70"/>
  <c r="TC70" s="1"/>
  <c r="ST71"/>
  <c r="TC71" s="1"/>
  <c r="ST72"/>
  <c r="TC72" s="1"/>
  <c r="ST73"/>
  <c r="TC73" s="1"/>
  <c r="SQ74"/>
  <c r="SP74"/>
  <c r="ST3"/>
  <c r="TC3" s="1"/>
  <c r="WG74" i="13"/>
  <c r="WF74"/>
  <c r="WJ15"/>
  <c r="WS15" s="1"/>
  <c r="WJ16"/>
  <c r="WS16" s="1"/>
  <c r="WJ17"/>
  <c r="WS17" s="1"/>
  <c r="WJ18"/>
  <c r="WS18" s="1"/>
  <c r="WJ19"/>
  <c r="WS19" s="1"/>
  <c r="WJ20"/>
  <c r="WS20" s="1"/>
  <c r="WJ21"/>
  <c r="WS21" s="1"/>
  <c r="WJ22"/>
  <c r="WS22" s="1"/>
  <c r="WJ23"/>
  <c r="WS23" s="1"/>
  <c r="WJ24"/>
  <c r="WS24" s="1"/>
  <c r="WJ25"/>
  <c r="WS25" s="1"/>
  <c r="WJ26"/>
  <c r="WS26" s="1"/>
  <c r="WJ27"/>
  <c r="WS27" s="1"/>
  <c r="WJ28"/>
  <c r="WS28" s="1"/>
  <c r="WJ29"/>
  <c r="WS29" s="1"/>
  <c r="WJ30"/>
  <c r="WS30" s="1"/>
  <c r="WJ31"/>
  <c r="WS31" s="1"/>
  <c r="WJ32"/>
  <c r="WS32" s="1"/>
  <c r="WJ33"/>
  <c r="WS33" s="1"/>
  <c r="WJ34"/>
  <c r="WS34" s="1"/>
  <c r="WJ35"/>
  <c r="WS35" s="1"/>
  <c r="WJ36"/>
  <c r="WS36" s="1"/>
  <c r="WJ37"/>
  <c r="WS37" s="1"/>
  <c r="WJ38"/>
  <c r="WS38" s="1"/>
  <c r="WJ39"/>
  <c r="WS39" s="1"/>
  <c r="WJ40"/>
  <c r="WS40" s="1"/>
  <c r="WJ41"/>
  <c r="WS41" s="1"/>
  <c r="WJ42"/>
  <c r="WS42" s="1"/>
  <c r="WJ43"/>
  <c r="WS43" s="1"/>
  <c r="WJ44"/>
  <c r="WS44" s="1"/>
  <c r="WJ45"/>
  <c r="WS45" s="1"/>
  <c r="WJ46"/>
  <c r="WS46" s="1"/>
  <c r="WJ47"/>
  <c r="WS47" s="1"/>
  <c r="WJ48"/>
  <c r="WS48" s="1"/>
  <c r="WJ49"/>
  <c r="WS49" s="1"/>
  <c r="WJ50"/>
  <c r="WS50" s="1"/>
  <c r="WJ51"/>
  <c r="WS51" s="1"/>
  <c r="WJ52"/>
  <c r="WS52" s="1"/>
  <c r="WJ53"/>
  <c r="WS53" s="1"/>
  <c r="WJ54"/>
  <c r="WS54" s="1"/>
  <c r="WJ55"/>
  <c r="WS55" s="1"/>
  <c r="WJ56"/>
  <c r="WS56" s="1"/>
  <c r="WJ57"/>
  <c r="WS57" s="1"/>
  <c r="WJ58"/>
  <c r="WS58" s="1"/>
  <c r="WJ59"/>
  <c r="WS59" s="1"/>
  <c r="WJ60"/>
  <c r="WS60" s="1"/>
  <c r="WJ61"/>
  <c r="WS61" s="1"/>
  <c r="WJ62"/>
  <c r="WS62" s="1"/>
  <c r="WJ63"/>
  <c r="WS63" s="1"/>
  <c r="WJ64"/>
  <c r="WS64" s="1"/>
  <c r="WJ65"/>
  <c r="WS65" s="1"/>
  <c r="WJ66"/>
  <c r="WS66" s="1"/>
  <c r="WJ67"/>
  <c r="WS67" s="1"/>
  <c r="WJ68"/>
  <c r="WS68" s="1"/>
  <c r="WJ69"/>
  <c r="WS69" s="1"/>
  <c r="WJ70"/>
  <c r="WS70" s="1"/>
  <c r="WJ71"/>
  <c r="WS71" s="1"/>
  <c r="WJ72"/>
  <c r="WS72" s="1"/>
  <c r="WJ73"/>
  <c r="WS73" s="1"/>
  <c r="WJ4"/>
  <c r="WS4" s="1"/>
  <c r="WJ5"/>
  <c r="WS5" s="1"/>
  <c r="WJ6"/>
  <c r="WS6" s="1"/>
  <c r="WJ7"/>
  <c r="WS7" s="1"/>
  <c r="WJ8"/>
  <c r="WS8" s="1"/>
  <c r="WJ9"/>
  <c r="WS9" s="1"/>
  <c r="WJ10"/>
  <c r="WS10" s="1"/>
  <c r="WJ11"/>
  <c r="WS11" s="1"/>
  <c r="WJ12"/>
  <c r="WS12" s="1"/>
  <c r="WJ13"/>
  <c r="WS13" s="1"/>
  <c r="WJ14"/>
  <c r="WS14" s="1"/>
  <c r="WJ3"/>
  <c r="WS3" s="1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A5"/>
  <c r="MJ5" s="1"/>
  <c r="MA6"/>
  <c r="MA7"/>
  <c r="MJ7" s="1"/>
  <c r="MA8"/>
  <c r="MA9"/>
  <c r="MJ9" s="1"/>
  <c r="MA10"/>
  <c r="MA11"/>
  <c r="MJ11" s="1"/>
  <c r="MA12"/>
  <c r="MA13"/>
  <c r="MJ13" s="1"/>
  <c r="MA14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J3" s="1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MJ72" i="21" l="1"/>
  <c r="MJ64"/>
  <c r="MJ60"/>
  <c r="MJ46"/>
  <c r="MJ42"/>
  <c r="MJ38"/>
  <c r="MJ30"/>
  <c r="MJ18"/>
  <c r="MJ14"/>
  <c r="MJ10"/>
  <c r="MJ6"/>
  <c r="MJ70"/>
  <c r="MJ66"/>
  <c r="MJ62"/>
  <c r="MJ58"/>
  <c r="MJ54"/>
  <c r="MJ52"/>
  <c r="MJ48"/>
  <c r="MJ44"/>
  <c r="MJ40"/>
  <c r="MJ36"/>
  <c r="MJ32"/>
  <c r="MJ28"/>
  <c r="MJ24"/>
  <c r="MJ20"/>
  <c r="MJ16"/>
  <c r="MJ12"/>
  <c r="MJ8"/>
  <c r="MJ4"/>
  <c r="MJ68"/>
  <c r="MJ50"/>
  <c r="MJ34"/>
  <c r="MJ26"/>
  <c r="MJ22"/>
  <c r="JR66" i="23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T74" i="19"/>
  <c r="JI74" i="23"/>
  <c r="MA74" i="21"/>
  <c r="MA74" i="20"/>
  <c r="WJ74" i="13"/>
  <c r="SI86" i="19" l="1"/>
  <c r="SH86"/>
  <c r="SL86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S5"/>
  <c r="MB5" s="1"/>
  <c r="LS6"/>
  <c r="LS7"/>
  <c r="MB7" s="1"/>
  <c r="LS8"/>
  <c r="LS9"/>
  <c r="MB9" s="1"/>
  <c r="LS10"/>
  <c r="LS11"/>
  <c r="MB11" s="1"/>
  <c r="LS12"/>
  <c r="LS13"/>
  <c r="MB13" s="1"/>
  <c r="LS14"/>
  <c r="LS15"/>
  <c r="MB15" s="1"/>
  <c r="LS16"/>
  <c r="LS17"/>
  <c r="MB17" s="1"/>
  <c r="LS18"/>
  <c r="LS19"/>
  <c r="MB19" s="1"/>
  <c r="LS20"/>
  <c r="LS21"/>
  <c r="MB21" s="1"/>
  <c r="LS22"/>
  <c r="LS23"/>
  <c r="MB23" s="1"/>
  <c r="LS24"/>
  <c r="LS25"/>
  <c r="MB25" s="1"/>
  <c r="LS26"/>
  <c r="LS27"/>
  <c r="MB27" s="1"/>
  <c r="LS28"/>
  <c r="LS29"/>
  <c r="MB29" s="1"/>
  <c r="LS30"/>
  <c r="LS31"/>
  <c r="MB31" s="1"/>
  <c r="LS32"/>
  <c r="LS33"/>
  <c r="MB33" s="1"/>
  <c r="LS34"/>
  <c r="LS35"/>
  <c r="MB35" s="1"/>
  <c r="LS36"/>
  <c r="LS37"/>
  <c r="MB37" s="1"/>
  <c r="LS38"/>
  <c r="LS39"/>
  <c r="MB39" s="1"/>
  <c r="LS40"/>
  <c r="LS41"/>
  <c r="MB41" s="1"/>
  <c r="LS42"/>
  <c r="LS43"/>
  <c r="MB43" s="1"/>
  <c r="LS44"/>
  <c r="LS45"/>
  <c r="MB45" s="1"/>
  <c r="LS46"/>
  <c r="LS47"/>
  <c r="MB47" s="1"/>
  <c r="LS48"/>
  <c r="LS49"/>
  <c r="MB49" s="1"/>
  <c r="LS50"/>
  <c r="LS51"/>
  <c r="MB51" s="1"/>
  <c r="LS52"/>
  <c r="LS53"/>
  <c r="MB53" s="1"/>
  <c r="LS54"/>
  <c r="LS55"/>
  <c r="MB55" s="1"/>
  <c r="LS56"/>
  <c r="MB56" s="1"/>
  <c r="LS57"/>
  <c r="MB57" s="1"/>
  <c r="LS58"/>
  <c r="LS59"/>
  <c r="MB59" s="1"/>
  <c r="LS60"/>
  <c r="LS61"/>
  <c r="MB61" s="1"/>
  <c r="LS62"/>
  <c r="LS63"/>
  <c r="MB63" s="1"/>
  <c r="LS64"/>
  <c r="LS65"/>
  <c r="MB65" s="1"/>
  <c r="LS66"/>
  <c r="LS67"/>
  <c r="MB67" s="1"/>
  <c r="LS68"/>
  <c r="LS69"/>
  <c r="MB69" s="1"/>
  <c r="LS70"/>
  <c r="LS71"/>
  <c r="MB71" s="1"/>
  <c r="LS72"/>
  <c r="LS73"/>
  <c r="MB73" s="1"/>
  <c r="LP74"/>
  <c r="LO74"/>
  <c r="LS3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L4" i="19"/>
  <c r="SL5"/>
  <c r="SL6"/>
  <c r="SL7"/>
  <c r="SL8"/>
  <c r="SL9"/>
  <c r="SL10"/>
  <c r="SL11"/>
  <c r="SL12"/>
  <c r="SL13"/>
  <c r="SL14"/>
  <c r="SL15"/>
  <c r="SL16"/>
  <c r="SL17"/>
  <c r="SL18"/>
  <c r="SL19"/>
  <c r="SL20"/>
  <c r="SL21"/>
  <c r="SL22"/>
  <c r="SL23"/>
  <c r="SL24"/>
  <c r="SL25"/>
  <c r="SL26"/>
  <c r="SL27"/>
  <c r="SL28"/>
  <c r="SL29"/>
  <c r="SL30"/>
  <c r="SL31"/>
  <c r="SL32"/>
  <c r="SL33"/>
  <c r="SL34"/>
  <c r="SL35"/>
  <c r="SL36"/>
  <c r="SL37"/>
  <c r="SL38"/>
  <c r="SL39"/>
  <c r="SL40"/>
  <c r="SL41"/>
  <c r="SL42"/>
  <c r="SL43"/>
  <c r="SL44"/>
  <c r="SL45"/>
  <c r="SL46"/>
  <c r="SL47"/>
  <c r="SL48"/>
  <c r="SL49"/>
  <c r="SL50"/>
  <c r="SL51"/>
  <c r="SL52"/>
  <c r="SL53"/>
  <c r="SL54"/>
  <c r="SL55"/>
  <c r="SL56"/>
  <c r="SL57"/>
  <c r="SL58"/>
  <c r="SL59"/>
  <c r="SL60"/>
  <c r="SL61"/>
  <c r="SL62"/>
  <c r="SL63"/>
  <c r="SL64"/>
  <c r="SL65"/>
  <c r="SL66"/>
  <c r="SL67"/>
  <c r="SL68"/>
  <c r="SL69"/>
  <c r="SL70"/>
  <c r="SL71"/>
  <c r="SL72"/>
  <c r="SL73"/>
  <c r="SI74"/>
  <c r="SH74"/>
  <c r="SL3"/>
  <c r="LS74" i="21" l="1"/>
  <c r="MB3"/>
  <c r="MB72"/>
  <c r="MB68"/>
  <c r="MB64"/>
  <c r="MB60"/>
  <c r="MB58"/>
  <c r="MB54"/>
  <c r="MB52"/>
  <c r="MB48"/>
  <c r="MB44"/>
  <c r="MB40"/>
  <c r="MB36"/>
  <c r="MB32"/>
  <c r="MB28"/>
  <c r="MB24"/>
  <c r="MB20"/>
  <c r="MB16"/>
  <c r="MB12"/>
  <c r="MB8"/>
  <c r="MB4"/>
  <c r="MB70"/>
  <c r="MB66"/>
  <c r="MB62"/>
  <c r="MB50"/>
  <c r="MB46"/>
  <c r="MB42"/>
  <c r="MB38"/>
  <c r="MB34"/>
  <c r="MB30"/>
  <c r="MB26"/>
  <c r="MB22"/>
  <c r="MB18"/>
  <c r="MB14"/>
  <c r="MB10"/>
  <c r="MB6"/>
  <c r="JJ3" i="23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U62" i="19"/>
  <c r="SU46"/>
  <c r="SU30"/>
  <c r="SU14"/>
  <c r="SU73"/>
  <c r="SU69"/>
  <c r="SU65"/>
  <c r="SU61"/>
  <c r="SU57"/>
  <c r="SU53"/>
  <c r="SU49"/>
  <c r="SU45"/>
  <c r="SU41"/>
  <c r="SU37"/>
  <c r="SU33"/>
  <c r="SU29"/>
  <c r="SU25"/>
  <c r="SU21"/>
  <c r="SU17"/>
  <c r="SU13"/>
  <c r="SU9"/>
  <c r="SU5"/>
  <c r="SU66"/>
  <c r="SU58"/>
  <c r="SU50"/>
  <c r="SU42"/>
  <c r="SU34"/>
  <c r="SU26"/>
  <c r="SU18"/>
  <c r="SU6"/>
  <c r="SU3"/>
  <c r="SU72"/>
  <c r="SU68"/>
  <c r="SU64"/>
  <c r="SU60"/>
  <c r="SU56"/>
  <c r="SU52"/>
  <c r="SU48"/>
  <c r="SU44"/>
  <c r="SU40"/>
  <c r="SU36"/>
  <c r="SU32"/>
  <c r="SU28"/>
  <c r="SU24"/>
  <c r="SU20"/>
  <c r="SU16"/>
  <c r="SU12"/>
  <c r="SU8"/>
  <c r="SU4"/>
  <c r="SU70"/>
  <c r="SU54"/>
  <c r="SU38"/>
  <c r="SU22"/>
  <c r="SU10"/>
  <c r="SU71"/>
  <c r="SU67"/>
  <c r="SU63"/>
  <c r="SU59"/>
  <c r="SU55"/>
  <c r="SU51"/>
  <c r="SU47"/>
  <c r="SU43"/>
  <c r="SU39"/>
  <c r="SU35"/>
  <c r="SU31"/>
  <c r="SU27"/>
  <c r="SU23"/>
  <c r="SU19"/>
  <c r="SU15"/>
  <c r="SU11"/>
  <c r="SU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L74" i="19"/>
  <c r="SA86"/>
  <c r="RZ86"/>
  <c r="SD86" l="1"/>
  <c r="SD4"/>
  <c r="SM4" s="1"/>
  <c r="SD5"/>
  <c r="SM5" s="1"/>
  <c r="SD6"/>
  <c r="SM6" s="1"/>
  <c r="SD7"/>
  <c r="SM7" s="1"/>
  <c r="SD8"/>
  <c r="SM8" s="1"/>
  <c r="SD9"/>
  <c r="SM9" s="1"/>
  <c r="SD10"/>
  <c r="SM10" s="1"/>
  <c r="SD11"/>
  <c r="SM11" s="1"/>
  <c r="SD12"/>
  <c r="SM12" s="1"/>
  <c r="SD13"/>
  <c r="SM13" s="1"/>
  <c r="SD14"/>
  <c r="SM14" s="1"/>
  <c r="SD15"/>
  <c r="SM15" s="1"/>
  <c r="SD16"/>
  <c r="SM16" s="1"/>
  <c r="SD17"/>
  <c r="SM17" s="1"/>
  <c r="SD18"/>
  <c r="SM18" s="1"/>
  <c r="SD19"/>
  <c r="SM19" s="1"/>
  <c r="SD20"/>
  <c r="SM20" s="1"/>
  <c r="SD21"/>
  <c r="SM21" s="1"/>
  <c r="SD22"/>
  <c r="SM22" s="1"/>
  <c r="SD23"/>
  <c r="SM23" s="1"/>
  <c r="SD24"/>
  <c r="SM24" s="1"/>
  <c r="SD25"/>
  <c r="SM25" s="1"/>
  <c r="SD26"/>
  <c r="SM26" s="1"/>
  <c r="SD27"/>
  <c r="SM27" s="1"/>
  <c r="SD28"/>
  <c r="SM28" s="1"/>
  <c r="SD29"/>
  <c r="SM29" s="1"/>
  <c r="SD30"/>
  <c r="SM30" s="1"/>
  <c r="SD31"/>
  <c r="SM31" s="1"/>
  <c r="SD32"/>
  <c r="SM32" s="1"/>
  <c r="SD33"/>
  <c r="SM33" s="1"/>
  <c r="SD34"/>
  <c r="SM34" s="1"/>
  <c r="SD35"/>
  <c r="SM35" s="1"/>
  <c r="SD36"/>
  <c r="SM36" s="1"/>
  <c r="SD37"/>
  <c r="SM37" s="1"/>
  <c r="SD38"/>
  <c r="SM38" s="1"/>
  <c r="SD39"/>
  <c r="SM39" s="1"/>
  <c r="SD40"/>
  <c r="SM40" s="1"/>
  <c r="SD41"/>
  <c r="SM41" s="1"/>
  <c r="SD42"/>
  <c r="SM42" s="1"/>
  <c r="SD43"/>
  <c r="SM43" s="1"/>
  <c r="SD44"/>
  <c r="SM44" s="1"/>
  <c r="SD45"/>
  <c r="SM45" s="1"/>
  <c r="SD46"/>
  <c r="SM46" s="1"/>
  <c r="SD47"/>
  <c r="SM47" s="1"/>
  <c r="SD48"/>
  <c r="SM48" s="1"/>
  <c r="SD49"/>
  <c r="SM49" s="1"/>
  <c r="SD50"/>
  <c r="SM50" s="1"/>
  <c r="SD51"/>
  <c r="SM51" s="1"/>
  <c r="SD52"/>
  <c r="SM52" s="1"/>
  <c r="SD53"/>
  <c r="SM53" s="1"/>
  <c r="SD54"/>
  <c r="SM54" s="1"/>
  <c r="SD55"/>
  <c r="SM55" s="1"/>
  <c r="SD56"/>
  <c r="SD57"/>
  <c r="SM57" s="1"/>
  <c r="SD58"/>
  <c r="SM58" s="1"/>
  <c r="SD59"/>
  <c r="SD60"/>
  <c r="SM60" s="1"/>
  <c r="SD61"/>
  <c r="SM61" s="1"/>
  <c r="SD62"/>
  <c r="SM62" s="1"/>
  <c r="SD63"/>
  <c r="SM63" s="1"/>
  <c r="SD64"/>
  <c r="SM64" s="1"/>
  <c r="SD65"/>
  <c r="SM65" s="1"/>
  <c r="SD66"/>
  <c r="SM66" s="1"/>
  <c r="SD67"/>
  <c r="SM67" s="1"/>
  <c r="SD68"/>
  <c r="SM68" s="1"/>
  <c r="SD69"/>
  <c r="SM69" s="1"/>
  <c r="SD70"/>
  <c r="SM70" s="1"/>
  <c r="SD71"/>
  <c r="SM71" s="1"/>
  <c r="SD72"/>
  <c r="SM72" s="1"/>
  <c r="SD73"/>
  <c r="SM73" s="1"/>
  <c r="SA74"/>
  <c r="RZ74"/>
  <c r="SD3"/>
  <c r="SM3" s="1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T3" s="1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JB3" l="1"/>
  <c r="LT3" i="20"/>
  <c r="SM59" i="19"/>
  <c r="SM56"/>
  <c r="IS74" i="23"/>
  <c r="LK74" i="21"/>
  <c r="LK74" i="20"/>
  <c r="VT74" i="13"/>
  <c r="WC3"/>
  <c r="SD74" i="19"/>
  <c r="RS86"/>
  <c r="RR86"/>
  <c r="RV86" l="1"/>
  <c r="RV4"/>
  <c r="RV5"/>
  <c r="SE5" s="1"/>
  <c r="RV6"/>
  <c r="RV7"/>
  <c r="SE7" s="1"/>
  <c r="RV8"/>
  <c r="RV9"/>
  <c r="SE9" s="1"/>
  <c r="RV10"/>
  <c r="RV11"/>
  <c r="SE11" s="1"/>
  <c r="RV12"/>
  <c r="RV13"/>
  <c r="SE13" s="1"/>
  <c r="RV14"/>
  <c r="RV15"/>
  <c r="SE15" s="1"/>
  <c r="RV16"/>
  <c r="RV17"/>
  <c r="SE17" s="1"/>
  <c r="RV18"/>
  <c r="RV19"/>
  <c r="SE19" s="1"/>
  <c r="RV20"/>
  <c r="RV21"/>
  <c r="SE21" s="1"/>
  <c r="RV22"/>
  <c r="RV23"/>
  <c r="SE23" s="1"/>
  <c r="RV24"/>
  <c r="RV25"/>
  <c r="SE25" s="1"/>
  <c r="RV26"/>
  <c r="RV27"/>
  <c r="SE27" s="1"/>
  <c r="RV28"/>
  <c r="RV29"/>
  <c r="SE29" s="1"/>
  <c r="RV30"/>
  <c r="RV31"/>
  <c r="SE31" s="1"/>
  <c r="RV32"/>
  <c r="RV33"/>
  <c r="SE33" s="1"/>
  <c r="RV34"/>
  <c r="RV35"/>
  <c r="SE35" s="1"/>
  <c r="RV36"/>
  <c r="RV37"/>
  <c r="SE37" s="1"/>
  <c r="RV38"/>
  <c r="RV39"/>
  <c r="SE39" s="1"/>
  <c r="RV40"/>
  <c r="RV41"/>
  <c r="SE41" s="1"/>
  <c r="RV42"/>
  <c r="RV43"/>
  <c r="SE43" s="1"/>
  <c r="RV44"/>
  <c r="RV45"/>
  <c r="SE45" s="1"/>
  <c r="RV46"/>
  <c r="RV47"/>
  <c r="SE47" s="1"/>
  <c r="RV48"/>
  <c r="RV49"/>
  <c r="SE49" s="1"/>
  <c r="RV50"/>
  <c r="RV51"/>
  <c r="SE51" s="1"/>
  <c r="RV52"/>
  <c r="RV53"/>
  <c r="SE53" s="1"/>
  <c r="RV54"/>
  <c r="RV55"/>
  <c r="SE55" s="1"/>
  <c r="RV56"/>
  <c r="RV57"/>
  <c r="SE57" s="1"/>
  <c r="RV58"/>
  <c r="RV59"/>
  <c r="RV60"/>
  <c r="RV61"/>
  <c r="SE61" s="1"/>
  <c r="RV62"/>
  <c r="RV63"/>
  <c r="SE63" s="1"/>
  <c r="RV64"/>
  <c r="RV65"/>
  <c r="SE65" s="1"/>
  <c r="RV66"/>
  <c r="RV67"/>
  <c r="SE67" s="1"/>
  <c r="RV68"/>
  <c r="RV69"/>
  <c r="SE69" s="1"/>
  <c r="RV70"/>
  <c r="RV71"/>
  <c r="SE71" s="1"/>
  <c r="RV72"/>
  <c r="RV73"/>
  <c r="SE73" s="1"/>
  <c r="RS74"/>
  <c r="RR74"/>
  <c r="RV3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VL74" i="13" l="1"/>
  <c r="LL62" i="20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V74" i="19"/>
  <c r="SE68"/>
  <c r="SE54"/>
  <c r="SE38"/>
  <c r="SE22"/>
  <c r="SE14"/>
  <c r="SE6"/>
  <c r="SE3"/>
  <c r="SE70"/>
  <c r="SE62"/>
  <c r="SE56"/>
  <c r="SE48"/>
  <c r="SE40"/>
  <c r="SE32"/>
  <c r="SE24"/>
  <c r="SE72"/>
  <c r="SE64"/>
  <c r="SE58"/>
  <c r="SE50"/>
  <c r="SE42"/>
  <c r="SE34"/>
  <c r="SE26"/>
  <c r="SE18"/>
  <c r="SE10"/>
  <c r="SE60"/>
  <c r="SE46"/>
  <c r="SE30"/>
  <c r="SE59"/>
  <c r="SE16"/>
  <c r="SE8"/>
  <c r="SE66"/>
  <c r="SE52"/>
  <c r="SE44"/>
  <c r="SE36"/>
  <c r="SE28"/>
  <c r="SE20"/>
  <c r="SE12"/>
  <c r="SE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QX64" i="19"/>
  <c r="RN20"/>
  <c r="RW20" s="1"/>
  <c r="RF20"/>
  <c r="QX20"/>
  <c r="QP20"/>
  <c r="RG20" l="1"/>
  <c r="RO20"/>
  <c r="QY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N4" i="19"/>
  <c r="RW4" s="1"/>
  <c r="RN5"/>
  <c r="RW5" s="1"/>
  <c r="RN6"/>
  <c r="RW6" s="1"/>
  <c r="RN7"/>
  <c r="RW7" s="1"/>
  <c r="RN8"/>
  <c r="RW8" s="1"/>
  <c r="RN9"/>
  <c r="RW9" s="1"/>
  <c r="RN10"/>
  <c r="RW10" s="1"/>
  <c r="RN11"/>
  <c r="RW11" s="1"/>
  <c r="RN12"/>
  <c r="RW12" s="1"/>
  <c r="RN13"/>
  <c r="RW13" s="1"/>
  <c r="RN14"/>
  <c r="RW14" s="1"/>
  <c r="RN15"/>
  <c r="RW15" s="1"/>
  <c r="RN16"/>
  <c r="RW16" s="1"/>
  <c r="RN17"/>
  <c r="RW17" s="1"/>
  <c r="RN18"/>
  <c r="RW18" s="1"/>
  <c r="RN19"/>
  <c r="RW19" s="1"/>
  <c r="RN21"/>
  <c r="RW21" s="1"/>
  <c r="RN22"/>
  <c r="RW22" s="1"/>
  <c r="RN23"/>
  <c r="RW23" s="1"/>
  <c r="RN24"/>
  <c r="RW24" s="1"/>
  <c r="RN25"/>
  <c r="RW25" s="1"/>
  <c r="RN26"/>
  <c r="RW26" s="1"/>
  <c r="RN27"/>
  <c r="RW27" s="1"/>
  <c r="RN28"/>
  <c r="RW28" s="1"/>
  <c r="RN29"/>
  <c r="RW29" s="1"/>
  <c r="RN30"/>
  <c r="RW30" s="1"/>
  <c r="RN31"/>
  <c r="RW31" s="1"/>
  <c r="RN32"/>
  <c r="RW32" s="1"/>
  <c r="RN33"/>
  <c r="RW33" s="1"/>
  <c r="RN34"/>
  <c r="RW34" s="1"/>
  <c r="RN35"/>
  <c r="RW35" s="1"/>
  <c r="RN36"/>
  <c r="RW36" s="1"/>
  <c r="RN37"/>
  <c r="RW37" s="1"/>
  <c r="RN38"/>
  <c r="RW38" s="1"/>
  <c r="RN39"/>
  <c r="RW39" s="1"/>
  <c r="RN40"/>
  <c r="RW40" s="1"/>
  <c r="RN41"/>
  <c r="RW41" s="1"/>
  <c r="RN42"/>
  <c r="RW42" s="1"/>
  <c r="RN43"/>
  <c r="RW43" s="1"/>
  <c r="RN44"/>
  <c r="RW44" s="1"/>
  <c r="RN45"/>
  <c r="RW45" s="1"/>
  <c r="RN46"/>
  <c r="RW46" s="1"/>
  <c r="RN47"/>
  <c r="RW47" s="1"/>
  <c r="RN48"/>
  <c r="RW48" s="1"/>
  <c r="RN49"/>
  <c r="RW49" s="1"/>
  <c r="RN50"/>
  <c r="RW50" s="1"/>
  <c r="RN51"/>
  <c r="RW51" s="1"/>
  <c r="RN52"/>
  <c r="RW52" s="1"/>
  <c r="RN53"/>
  <c r="RW53" s="1"/>
  <c r="RN54"/>
  <c r="RW54" s="1"/>
  <c r="RN55"/>
  <c r="RW55" s="1"/>
  <c r="RN56"/>
  <c r="RW56" s="1"/>
  <c r="RN57"/>
  <c r="RW57" s="1"/>
  <c r="RN58"/>
  <c r="RW58" s="1"/>
  <c r="RN59"/>
  <c r="RW59" s="1"/>
  <c r="RN60"/>
  <c r="RW60" s="1"/>
  <c r="RN61"/>
  <c r="RW61" s="1"/>
  <c r="RN62"/>
  <c r="RW62" s="1"/>
  <c r="RN63"/>
  <c r="RW63" s="1"/>
  <c r="RN64"/>
  <c r="RW64" s="1"/>
  <c r="RN65"/>
  <c r="RW65" s="1"/>
  <c r="RN66"/>
  <c r="RW66" s="1"/>
  <c r="RN67"/>
  <c r="RW67" s="1"/>
  <c r="RN68"/>
  <c r="RW68" s="1"/>
  <c r="RN69"/>
  <c r="RW69" s="1"/>
  <c r="RN70"/>
  <c r="RW70" s="1"/>
  <c r="RN71"/>
  <c r="RW71" s="1"/>
  <c r="RN72"/>
  <c r="RW72" s="1"/>
  <c r="RN73"/>
  <c r="RW73" s="1"/>
  <c r="RK74"/>
  <c r="RJ74"/>
  <c r="RN3"/>
  <c r="RW3" s="1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KU74" i="20" l="1"/>
  <c r="IL62" i="23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M3"/>
  <c r="KU74" i="21"/>
  <c r="LD3"/>
  <c r="RN74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VE21" s="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VE45" s="1"/>
  <c r="UV46"/>
  <c r="VE46" s="1"/>
  <c r="UV47"/>
  <c r="VE47" s="1"/>
  <c r="UV48"/>
  <c r="VE48" s="1"/>
  <c r="UV49"/>
  <c r="VE49" s="1"/>
  <c r="UV50"/>
  <c r="VE50" s="1"/>
  <c r="UV51"/>
  <c r="VE51" s="1"/>
  <c r="UV52"/>
  <c r="VE52" s="1"/>
  <c r="UV53"/>
  <c r="VE53" s="1"/>
  <c r="UV54"/>
  <c r="VE54" s="1"/>
  <c r="UV55"/>
  <c r="VE55" s="1"/>
  <c r="UV56"/>
  <c r="VE56" s="1"/>
  <c r="UV57"/>
  <c r="VE57" s="1"/>
  <c r="UV58"/>
  <c r="VE58" s="1"/>
  <c r="UV59"/>
  <c r="VE59" s="1"/>
  <c r="UV60"/>
  <c r="VE60" s="1"/>
  <c r="UV61"/>
  <c r="VE61" s="1"/>
  <c r="UV62"/>
  <c r="VE62" s="1"/>
  <c r="UV63"/>
  <c r="VE63" s="1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VE71" s="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C74" i="19"/>
  <c r="RB74"/>
  <c r="RF4"/>
  <c r="RO4" s="1"/>
  <c r="RF5"/>
  <c r="RO5" s="1"/>
  <c r="RF6"/>
  <c r="RO6" s="1"/>
  <c r="RF7"/>
  <c r="RO7" s="1"/>
  <c r="RF8"/>
  <c r="RO8" s="1"/>
  <c r="RF9"/>
  <c r="RO9" s="1"/>
  <c r="RF10"/>
  <c r="RO10" s="1"/>
  <c r="RF11"/>
  <c r="RO11" s="1"/>
  <c r="RF12"/>
  <c r="RO12" s="1"/>
  <c r="RF13"/>
  <c r="RO13" s="1"/>
  <c r="RF14"/>
  <c r="RO14" s="1"/>
  <c r="RF15"/>
  <c r="RO15" s="1"/>
  <c r="RF16"/>
  <c r="RO16" s="1"/>
  <c r="RF17"/>
  <c r="RO17" s="1"/>
  <c r="RF18"/>
  <c r="RO18" s="1"/>
  <c r="RF19"/>
  <c r="RO19" s="1"/>
  <c r="RF21"/>
  <c r="RF22"/>
  <c r="RO22" s="1"/>
  <c r="RF23"/>
  <c r="RO23" s="1"/>
  <c r="RF24"/>
  <c r="RO24" s="1"/>
  <c r="RF25"/>
  <c r="RF26"/>
  <c r="RO26" s="1"/>
  <c r="RF27"/>
  <c r="RF28"/>
  <c r="RO28" s="1"/>
  <c r="RF29"/>
  <c r="RO29" s="1"/>
  <c r="RF30"/>
  <c r="RO30" s="1"/>
  <c r="RF31"/>
  <c r="RF32"/>
  <c r="RO32" s="1"/>
  <c r="RF33"/>
  <c r="RO33" s="1"/>
  <c r="RF34"/>
  <c r="RO34" s="1"/>
  <c r="RF35"/>
  <c r="RO35" s="1"/>
  <c r="RF36"/>
  <c r="RO36" s="1"/>
  <c r="RF37"/>
  <c r="RF38"/>
  <c r="RO38" s="1"/>
  <c r="RF39"/>
  <c r="RO39" s="1"/>
  <c r="RF40"/>
  <c r="RO40" s="1"/>
  <c r="RF41"/>
  <c r="RF42"/>
  <c r="RO42" s="1"/>
  <c r="RF43"/>
  <c r="RF44"/>
  <c r="RO44" s="1"/>
  <c r="RF45"/>
  <c r="RF46"/>
  <c r="RO46" s="1"/>
  <c r="RF47"/>
  <c r="RF48"/>
  <c r="RO48" s="1"/>
  <c r="RF49"/>
  <c r="RF50"/>
  <c r="RO50" s="1"/>
  <c r="RF51"/>
  <c r="RO51" s="1"/>
  <c r="RF52"/>
  <c r="RO52" s="1"/>
  <c r="RF53"/>
  <c r="RF54"/>
  <c r="RO54" s="1"/>
  <c r="RF55"/>
  <c r="RO55" s="1"/>
  <c r="RF56"/>
  <c r="RO56" s="1"/>
  <c r="RF57"/>
  <c r="RO57" s="1"/>
  <c r="RF58"/>
  <c r="RO58" s="1"/>
  <c r="RF59"/>
  <c r="RF60"/>
  <c r="RO60" s="1"/>
  <c r="RF61"/>
  <c r="RO61" s="1"/>
  <c r="RF62"/>
  <c r="RO62" s="1"/>
  <c r="RF63"/>
  <c r="RO63" s="1"/>
  <c r="RF64"/>
  <c r="RO64" s="1"/>
  <c r="RF65"/>
  <c r="RO65" s="1"/>
  <c r="RF66"/>
  <c r="RO66" s="1"/>
  <c r="RF67"/>
  <c r="RO67" s="1"/>
  <c r="RF68"/>
  <c r="RO68" s="1"/>
  <c r="RF69"/>
  <c r="RO69" s="1"/>
  <c r="RF70"/>
  <c r="RO70" s="1"/>
  <c r="RF71"/>
  <c r="RO71" s="1"/>
  <c r="RF72"/>
  <c r="RO72" s="1"/>
  <c r="RF73"/>
  <c r="RO73" s="1"/>
  <c r="RF3"/>
  <c r="KM4" i="21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V18" s="1"/>
  <c r="KM19"/>
  <c r="KV19" s="1"/>
  <c r="KM20"/>
  <c r="KV20" s="1"/>
  <c r="KM21"/>
  <c r="KV21" s="1"/>
  <c r="KM22"/>
  <c r="KV22" s="1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V32" s="1"/>
  <c r="KM33"/>
  <c r="KV33" s="1"/>
  <c r="KM34"/>
  <c r="KV34" s="1"/>
  <c r="KM35"/>
  <c r="KV35" s="1"/>
  <c r="KM36"/>
  <c r="KV36" s="1"/>
  <c r="KM37"/>
  <c r="KV37" s="1"/>
  <c r="KM38"/>
  <c r="KV38" s="1"/>
  <c r="KM39"/>
  <c r="KV39" s="1"/>
  <c r="KM40"/>
  <c r="KV40" s="1"/>
  <c r="KM41"/>
  <c r="KV41" s="1"/>
  <c r="KM42"/>
  <c r="KV42" s="1"/>
  <c r="KM43"/>
  <c r="KV43" s="1"/>
  <c r="KM44"/>
  <c r="KV44" s="1"/>
  <c r="KM45"/>
  <c r="KV45" s="1"/>
  <c r="KM46"/>
  <c r="KV46" s="1"/>
  <c r="KM47"/>
  <c r="KV47" s="1"/>
  <c r="KM48"/>
  <c r="KV48" s="1"/>
  <c r="KM49"/>
  <c r="KV49" s="1"/>
  <c r="KM50"/>
  <c r="KV50" s="1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KJ74"/>
  <c r="KI74"/>
  <c r="HR74" i="23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HU74" l="1"/>
  <c r="ID5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G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O41" i="19"/>
  <c r="RO27"/>
  <c r="RO43"/>
  <c r="RO21"/>
  <c r="RO45"/>
  <c r="RO53"/>
  <c r="RO31"/>
  <c r="RO47"/>
  <c r="RO25"/>
  <c r="RO49"/>
  <c r="RO37"/>
  <c r="RO3"/>
  <c r="RO59"/>
  <c r="RF74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QX4" i="19"/>
  <c r="RG4" s="1"/>
  <c r="QX5"/>
  <c r="RG5" s="1"/>
  <c r="QX6"/>
  <c r="RG6" s="1"/>
  <c r="QX7"/>
  <c r="RG7" s="1"/>
  <c r="QX8"/>
  <c r="RG8" s="1"/>
  <c r="QX9"/>
  <c r="RG9" s="1"/>
  <c r="QX10"/>
  <c r="RG10" s="1"/>
  <c r="QX11"/>
  <c r="RG11" s="1"/>
  <c r="QX12"/>
  <c r="RG12" s="1"/>
  <c r="QX13"/>
  <c r="RG13" s="1"/>
  <c r="QX14"/>
  <c r="RG14" s="1"/>
  <c r="QX15"/>
  <c r="RG15" s="1"/>
  <c r="QX16"/>
  <c r="RG16" s="1"/>
  <c r="QX17"/>
  <c r="RG17" s="1"/>
  <c r="QX18"/>
  <c r="RG18" s="1"/>
  <c r="QX19"/>
  <c r="RG19" s="1"/>
  <c r="QX21"/>
  <c r="RG21" s="1"/>
  <c r="QX22"/>
  <c r="RG22" s="1"/>
  <c r="QX23"/>
  <c r="RG23" s="1"/>
  <c r="QX24"/>
  <c r="RG24" s="1"/>
  <c r="QX25"/>
  <c r="RG25" s="1"/>
  <c r="QX26"/>
  <c r="RG26" s="1"/>
  <c r="QX27"/>
  <c r="RG27" s="1"/>
  <c r="QX28"/>
  <c r="RG28" s="1"/>
  <c r="QX29"/>
  <c r="RG29" s="1"/>
  <c r="QX30"/>
  <c r="RG30" s="1"/>
  <c r="QX31"/>
  <c r="RG31" s="1"/>
  <c r="QX32"/>
  <c r="RG32" s="1"/>
  <c r="QX33"/>
  <c r="RG33" s="1"/>
  <c r="QX34"/>
  <c r="RG34" s="1"/>
  <c r="QX35"/>
  <c r="RG35" s="1"/>
  <c r="QX36"/>
  <c r="RG36" s="1"/>
  <c r="QX37"/>
  <c r="RG37" s="1"/>
  <c r="QX38"/>
  <c r="RG38" s="1"/>
  <c r="QX39"/>
  <c r="RG39" s="1"/>
  <c r="QX40"/>
  <c r="RG40" s="1"/>
  <c r="QX41"/>
  <c r="RG41" s="1"/>
  <c r="QX42"/>
  <c r="RG42" s="1"/>
  <c r="QX43"/>
  <c r="RG43" s="1"/>
  <c r="QX44"/>
  <c r="RG44" s="1"/>
  <c r="QX45"/>
  <c r="RG45" s="1"/>
  <c r="QX46"/>
  <c r="RG46" s="1"/>
  <c r="QX47"/>
  <c r="RG47" s="1"/>
  <c r="QX48"/>
  <c r="RG48" s="1"/>
  <c r="QX49"/>
  <c r="RG49" s="1"/>
  <c r="QX50"/>
  <c r="RG50" s="1"/>
  <c r="QX51"/>
  <c r="RG51" s="1"/>
  <c r="QX52"/>
  <c r="RG52" s="1"/>
  <c r="QX53"/>
  <c r="RG53" s="1"/>
  <c r="QX54"/>
  <c r="RG54" s="1"/>
  <c r="QX55"/>
  <c r="RG55" s="1"/>
  <c r="QX56"/>
  <c r="RG56" s="1"/>
  <c r="QX57"/>
  <c r="RG57" s="1"/>
  <c r="QX58"/>
  <c r="RG58" s="1"/>
  <c r="QX59"/>
  <c r="RG59" s="1"/>
  <c r="QX60"/>
  <c r="RG60" s="1"/>
  <c r="QX61"/>
  <c r="RG61" s="1"/>
  <c r="QX62"/>
  <c r="RG62" s="1"/>
  <c r="QX63"/>
  <c r="RG63" s="1"/>
  <c r="QX65"/>
  <c r="RG65" s="1"/>
  <c r="QX66"/>
  <c r="RG66" s="1"/>
  <c r="QX67"/>
  <c r="RG67" s="1"/>
  <c r="QX68"/>
  <c r="RG68" s="1"/>
  <c r="QX69"/>
  <c r="RG69" s="1"/>
  <c r="QX70"/>
  <c r="RG70" s="1"/>
  <c r="QX71"/>
  <c r="RG71" s="1"/>
  <c r="QX72"/>
  <c r="RG72" s="1"/>
  <c r="QX73"/>
  <c r="RG73" s="1"/>
  <c r="QX3"/>
  <c r="RG3" s="1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UK74" i="13" l="1"/>
  <c r="UJ74"/>
  <c r="KB74" i="20"/>
  <c r="KA74"/>
  <c r="HJ74" i="23"/>
  <c r="HI74"/>
  <c r="KB74" i="21"/>
  <c r="KA74"/>
  <c r="QU74" i="19"/>
  <c r="QT74"/>
  <c r="UN74" i="13" l="1"/>
  <c r="KE74" i="20"/>
  <c r="KE74" i="21"/>
  <c r="HM74" i="23"/>
  <c r="QX74" i="19"/>
  <c r="HA74" i="23"/>
  <c r="HB74"/>
  <c r="HE74" l="1"/>
  <c r="BM87" i="25"/>
  <c r="BN87"/>
  <c r="QF100" i="19"/>
  <c r="QG100"/>
  <c r="QP4" l="1"/>
  <c r="QY4" s="1"/>
  <c r="QP5"/>
  <c r="QY5" s="1"/>
  <c r="QP6"/>
  <c r="QY6" s="1"/>
  <c r="QP7"/>
  <c r="QY7" s="1"/>
  <c r="QP8"/>
  <c r="QY8" s="1"/>
  <c r="QP9"/>
  <c r="QY9" s="1"/>
  <c r="QP10"/>
  <c r="QY10" s="1"/>
  <c r="QP11"/>
  <c r="QY11" s="1"/>
  <c r="QP12"/>
  <c r="QY12" s="1"/>
  <c r="QP13"/>
  <c r="QY13" s="1"/>
  <c r="QP14"/>
  <c r="QY14" s="1"/>
  <c r="QP15"/>
  <c r="QY15" s="1"/>
  <c r="QP16"/>
  <c r="QY16" s="1"/>
  <c r="QP17"/>
  <c r="QY17" s="1"/>
  <c r="QP18"/>
  <c r="QY18" s="1"/>
  <c r="QP19"/>
  <c r="QY19" s="1"/>
  <c r="QP21"/>
  <c r="QY21" s="1"/>
  <c r="QP22"/>
  <c r="QY22" s="1"/>
  <c r="QP23"/>
  <c r="QY23" s="1"/>
  <c r="QP24"/>
  <c r="QY24" s="1"/>
  <c r="QP25"/>
  <c r="QY25" s="1"/>
  <c r="QP26"/>
  <c r="QY26" s="1"/>
  <c r="QP27"/>
  <c r="QY27" s="1"/>
  <c r="QP28"/>
  <c r="QY28" s="1"/>
  <c r="QP29"/>
  <c r="QY29" s="1"/>
  <c r="QP30"/>
  <c r="QY30" s="1"/>
  <c r="QP31"/>
  <c r="QY31" s="1"/>
  <c r="QP32"/>
  <c r="QY32" s="1"/>
  <c r="QP33"/>
  <c r="QY33" s="1"/>
  <c r="QP34"/>
  <c r="QY34" s="1"/>
  <c r="QP35"/>
  <c r="QY35" s="1"/>
  <c r="QP36"/>
  <c r="QY36" s="1"/>
  <c r="QP37"/>
  <c r="QY37" s="1"/>
  <c r="QP38"/>
  <c r="QY38" s="1"/>
  <c r="QP39"/>
  <c r="QY39" s="1"/>
  <c r="QP40"/>
  <c r="QY40" s="1"/>
  <c r="QP41"/>
  <c r="QY41" s="1"/>
  <c r="QP42"/>
  <c r="QY42" s="1"/>
  <c r="QP43"/>
  <c r="QY43" s="1"/>
  <c r="QP44"/>
  <c r="QY44" s="1"/>
  <c r="QP45"/>
  <c r="QY45" s="1"/>
  <c r="QP46"/>
  <c r="QY46" s="1"/>
  <c r="QP47"/>
  <c r="QY47" s="1"/>
  <c r="QP48"/>
  <c r="QY48" s="1"/>
  <c r="QP49"/>
  <c r="QY49" s="1"/>
  <c r="QP50"/>
  <c r="QY50" s="1"/>
  <c r="QP51"/>
  <c r="QY51" s="1"/>
  <c r="QP52"/>
  <c r="QY52" s="1"/>
  <c r="QP53"/>
  <c r="QY53" s="1"/>
  <c r="QP54"/>
  <c r="QP55"/>
  <c r="QY55" s="1"/>
  <c r="QP56"/>
  <c r="QY56" s="1"/>
  <c r="QP57"/>
  <c r="QY57" s="1"/>
  <c r="QP58"/>
  <c r="QY58" s="1"/>
  <c r="QP59"/>
  <c r="QY59" s="1"/>
  <c r="QP60"/>
  <c r="QY60" s="1"/>
  <c r="QP61"/>
  <c r="QY61" s="1"/>
  <c r="QP62"/>
  <c r="QY62" s="1"/>
  <c r="QP63"/>
  <c r="QY63" s="1"/>
  <c r="QP64"/>
  <c r="QY64" s="1"/>
  <c r="QP65"/>
  <c r="QY65" s="1"/>
  <c r="QP66"/>
  <c r="QY66" s="1"/>
  <c r="QP67"/>
  <c r="QY67" s="1"/>
  <c r="QP68"/>
  <c r="QY68" s="1"/>
  <c r="QP69"/>
  <c r="QY69" s="1"/>
  <c r="QP70"/>
  <c r="QY70" s="1"/>
  <c r="QP71"/>
  <c r="QY71" s="1"/>
  <c r="QP72"/>
  <c r="QY72" s="1"/>
  <c r="QP73"/>
  <c r="QY73" s="1"/>
  <c r="QP3"/>
  <c r="QY3" s="1"/>
  <c r="QY54" l="1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L74" i="19"/>
  <c r="QM74"/>
  <c r="UF74" i="13" l="1"/>
  <c r="JW74" i="21"/>
  <c r="HN9" i="23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P74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1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D74" i="19"/>
  <c r="QE74"/>
  <c r="QH4"/>
  <c r="QQ4" s="1"/>
  <c r="QH5"/>
  <c r="QQ5" s="1"/>
  <c r="QH6"/>
  <c r="QQ6" s="1"/>
  <c r="QH7"/>
  <c r="QQ7" s="1"/>
  <c r="QH8"/>
  <c r="QQ8" s="1"/>
  <c r="QH9"/>
  <c r="QQ9" s="1"/>
  <c r="QH10"/>
  <c r="QQ10" s="1"/>
  <c r="QH11"/>
  <c r="QQ11" s="1"/>
  <c r="QH12"/>
  <c r="QQ12" s="1"/>
  <c r="QH13"/>
  <c r="QQ13" s="1"/>
  <c r="QH14"/>
  <c r="QQ14" s="1"/>
  <c r="QH15"/>
  <c r="QQ15" s="1"/>
  <c r="QH16"/>
  <c r="QQ16" s="1"/>
  <c r="QH17"/>
  <c r="QQ17" s="1"/>
  <c r="QH18"/>
  <c r="QQ18" s="1"/>
  <c r="QH19"/>
  <c r="QQ19" s="1"/>
  <c r="QH20"/>
  <c r="QQ20" s="1"/>
  <c r="QH21"/>
  <c r="QQ21" s="1"/>
  <c r="QH22"/>
  <c r="QQ22" s="1"/>
  <c r="QH23"/>
  <c r="QQ23" s="1"/>
  <c r="QH24"/>
  <c r="QQ24" s="1"/>
  <c r="QH25"/>
  <c r="QQ25" s="1"/>
  <c r="QH26"/>
  <c r="QQ26" s="1"/>
  <c r="QH27"/>
  <c r="QQ27" s="1"/>
  <c r="QH28"/>
  <c r="QQ28" s="1"/>
  <c r="QH29"/>
  <c r="QQ29" s="1"/>
  <c r="QH30"/>
  <c r="QQ30" s="1"/>
  <c r="QH31"/>
  <c r="QQ31" s="1"/>
  <c r="QH32"/>
  <c r="QQ32" s="1"/>
  <c r="QH33"/>
  <c r="QQ33" s="1"/>
  <c r="QH34"/>
  <c r="QQ34" s="1"/>
  <c r="QH35"/>
  <c r="QQ35" s="1"/>
  <c r="QH36"/>
  <c r="QQ36" s="1"/>
  <c r="QH37"/>
  <c r="QQ37" s="1"/>
  <c r="QH38"/>
  <c r="QQ38" s="1"/>
  <c r="QH39"/>
  <c r="QQ39" s="1"/>
  <c r="QH40"/>
  <c r="QQ40" s="1"/>
  <c r="QH41"/>
  <c r="QQ41" s="1"/>
  <c r="QH42"/>
  <c r="QQ42" s="1"/>
  <c r="QH43"/>
  <c r="QQ43" s="1"/>
  <c r="QH44"/>
  <c r="QQ44" s="1"/>
  <c r="QH45"/>
  <c r="QQ45" s="1"/>
  <c r="QH46"/>
  <c r="QQ46" s="1"/>
  <c r="QH47"/>
  <c r="QQ47" s="1"/>
  <c r="QH48"/>
  <c r="QQ48" s="1"/>
  <c r="QH49"/>
  <c r="QQ49" s="1"/>
  <c r="QH50"/>
  <c r="QQ50" s="1"/>
  <c r="QH51"/>
  <c r="QQ51" s="1"/>
  <c r="QH52"/>
  <c r="QQ52" s="1"/>
  <c r="QH53"/>
  <c r="QQ53" s="1"/>
  <c r="QH54"/>
  <c r="QQ54" s="1"/>
  <c r="QH55"/>
  <c r="QQ55" s="1"/>
  <c r="QH56"/>
  <c r="QQ56" s="1"/>
  <c r="QH57"/>
  <c r="QQ57" s="1"/>
  <c r="QH58"/>
  <c r="QQ58" s="1"/>
  <c r="QH59"/>
  <c r="QQ59" s="1"/>
  <c r="QH60"/>
  <c r="QQ60" s="1"/>
  <c r="QH61"/>
  <c r="QQ61" s="1"/>
  <c r="QH62"/>
  <c r="QQ62" s="1"/>
  <c r="QH63"/>
  <c r="QQ63" s="1"/>
  <c r="QH64"/>
  <c r="QQ64" s="1"/>
  <c r="QH65"/>
  <c r="QQ65" s="1"/>
  <c r="QH66"/>
  <c r="QQ66" s="1"/>
  <c r="QH67"/>
  <c r="QQ67" s="1"/>
  <c r="QH68"/>
  <c r="QQ68" s="1"/>
  <c r="QH69"/>
  <c r="QQ69" s="1"/>
  <c r="QH70"/>
  <c r="QQ70" s="1"/>
  <c r="QH71"/>
  <c r="QQ71" s="1"/>
  <c r="QH72"/>
  <c r="QQ72" s="1"/>
  <c r="QH73"/>
  <c r="QQ73" s="1"/>
  <c r="QH3"/>
  <c r="QQ3" s="1"/>
  <c r="GX35" i="23" l="1"/>
  <c r="GX25"/>
  <c r="GX57"/>
  <c r="GX41"/>
  <c r="GX27"/>
  <c r="GX19"/>
  <c r="GX67"/>
  <c r="GX59"/>
  <c r="GX70"/>
  <c r="GX66"/>
  <c r="GX58"/>
  <c r="GX46"/>
  <c r="GX38"/>
  <c r="GX34"/>
  <c r="GX51"/>
  <c r="GX50"/>
  <c r="GX30"/>
  <c r="GX26"/>
  <c r="GX22"/>
  <c r="GX18"/>
  <c r="GX10"/>
  <c r="GX7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H74" i="19"/>
  <c r="QQ74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3"/>
  <c r="PV74" i="19"/>
  <c r="PW74"/>
  <c r="PZ4"/>
  <c r="QI4" s="1"/>
  <c r="PZ5"/>
  <c r="QI5" s="1"/>
  <c r="PZ6"/>
  <c r="QI6" s="1"/>
  <c r="PZ7"/>
  <c r="QI7" s="1"/>
  <c r="PZ8"/>
  <c r="QI8" s="1"/>
  <c r="PZ9"/>
  <c r="QI9" s="1"/>
  <c r="PZ10"/>
  <c r="QI10" s="1"/>
  <c r="PZ11"/>
  <c r="QI11" s="1"/>
  <c r="PZ12"/>
  <c r="QI12" s="1"/>
  <c r="PZ13"/>
  <c r="QI13" s="1"/>
  <c r="PZ14"/>
  <c r="QI14" s="1"/>
  <c r="PZ15"/>
  <c r="QI15" s="1"/>
  <c r="PZ16"/>
  <c r="QI16" s="1"/>
  <c r="PZ17"/>
  <c r="QI17" s="1"/>
  <c r="PZ18"/>
  <c r="QI18" s="1"/>
  <c r="PZ19"/>
  <c r="QI19" s="1"/>
  <c r="PZ20"/>
  <c r="QI20" s="1"/>
  <c r="PZ21"/>
  <c r="QI21" s="1"/>
  <c r="PZ22"/>
  <c r="QI22" s="1"/>
  <c r="PZ23"/>
  <c r="QI23" s="1"/>
  <c r="PZ24"/>
  <c r="QI24" s="1"/>
  <c r="PZ25"/>
  <c r="QI25" s="1"/>
  <c r="PZ26"/>
  <c r="QI26" s="1"/>
  <c r="PZ27"/>
  <c r="QI27" s="1"/>
  <c r="PZ28"/>
  <c r="QI28" s="1"/>
  <c r="PZ29"/>
  <c r="QI29" s="1"/>
  <c r="PZ30"/>
  <c r="QI30" s="1"/>
  <c r="PZ31"/>
  <c r="QI31" s="1"/>
  <c r="PZ32"/>
  <c r="QI32" s="1"/>
  <c r="PZ33"/>
  <c r="QI33" s="1"/>
  <c r="PZ34"/>
  <c r="QI34" s="1"/>
  <c r="PZ35"/>
  <c r="QI35" s="1"/>
  <c r="PZ36"/>
  <c r="QI36" s="1"/>
  <c r="PZ37"/>
  <c r="QI37" s="1"/>
  <c r="PZ38"/>
  <c r="QI38" s="1"/>
  <c r="PZ39"/>
  <c r="QI39" s="1"/>
  <c r="PZ40"/>
  <c r="QI40" s="1"/>
  <c r="PZ41"/>
  <c r="QI41" s="1"/>
  <c r="PZ42"/>
  <c r="QI42" s="1"/>
  <c r="PZ43"/>
  <c r="QI43" s="1"/>
  <c r="PZ44"/>
  <c r="QI44" s="1"/>
  <c r="PZ45"/>
  <c r="QI45" s="1"/>
  <c r="PZ46"/>
  <c r="QI46" s="1"/>
  <c r="PZ47"/>
  <c r="QI47" s="1"/>
  <c r="PZ48"/>
  <c r="QI48" s="1"/>
  <c r="PZ49"/>
  <c r="QI49" s="1"/>
  <c r="PZ50"/>
  <c r="QI50" s="1"/>
  <c r="PZ51"/>
  <c r="QI51" s="1"/>
  <c r="PZ52"/>
  <c r="QI52" s="1"/>
  <c r="PZ53"/>
  <c r="QI53" s="1"/>
  <c r="PZ54"/>
  <c r="QI54" s="1"/>
  <c r="PZ55"/>
  <c r="QI55" s="1"/>
  <c r="PZ56"/>
  <c r="QI56" s="1"/>
  <c r="PZ57"/>
  <c r="QI57" s="1"/>
  <c r="PZ58"/>
  <c r="QI58" s="1"/>
  <c r="PZ59"/>
  <c r="QI59" s="1"/>
  <c r="PZ60"/>
  <c r="QI60" s="1"/>
  <c r="PZ61"/>
  <c r="QI61" s="1"/>
  <c r="PZ62"/>
  <c r="QI62" s="1"/>
  <c r="PZ63"/>
  <c r="QI63" s="1"/>
  <c r="PZ64"/>
  <c r="QI64" s="1"/>
  <c r="PZ65"/>
  <c r="QI65" s="1"/>
  <c r="PZ66"/>
  <c r="QI66" s="1"/>
  <c r="PZ67"/>
  <c r="QI67" s="1"/>
  <c r="PZ68"/>
  <c r="QI68" s="1"/>
  <c r="PZ69"/>
  <c r="QI69" s="1"/>
  <c r="PZ70"/>
  <c r="QI70" s="1"/>
  <c r="PZ71"/>
  <c r="QI71" s="1"/>
  <c r="PZ72"/>
  <c r="QI72" s="1"/>
  <c r="PZ73"/>
  <c r="QI73" s="1"/>
  <c r="PZ3"/>
  <c r="QI3" s="1"/>
  <c r="BO74" i="25" l="1"/>
  <c r="PZ74" i="19"/>
  <c r="BE91" i="25" l="1"/>
  <c r="BF91"/>
  <c r="OR109" i="19"/>
  <c r="OS109"/>
  <c r="BE92" i="25" l="1"/>
  <c r="OS112" i="19"/>
  <c r="PP74"/>
  <c r="PQ74"/>
  <c r="BC74" i="25" l="1"/>
  <c r="BD74"/>
  <c r="BG4"/>
  <c r="BP4" s="1"/>
  <c r="BG5"/>
  <c r="BP5" s="1"/>
  <c r="BG6"/>
  <c r="BP6" s="1"/>
  <c r="BG7"/>
  <c r="BP7" s="1"/>
  <c r="BG8"/>
  <c r="BP8" s="1"/>
  <c r="BG9"/>
  <c r="BG10"/>
  <c r="BP10" s="1"/>
  <c r="BG11"/>
  <c r="BP11" s="1"/>
  <c r="BG12"/>
  <c r="BG13"/>
  <c r="BP13" s="1"/>
  <c r="BG14"/>
  <c r="BP14" s="1"/>
  <c r="BG15"/>
  <c r="BP15" s="1"/>
  <c r="BG16"/>
  <c r="BP16" s="1"/>
  <c r="BG17"/>
  <c r="BP17" s="1"/>
  <c r="BG18"/>
  <c r="BP18" s="1"/>
  <c r="BG19"/>
  <c r="BP19" s="1"/>
  <c r="BG20"/>
  <c r="BP20" s="1"/>
  <c r="BG21"/>
  <c r="BP21" s="1"/>
  <c r="BG22"/>
  <c r="BG23"/>
  <c r="BP23" s="1"/>
  <c r="BG24"/>
  <c r="BP24" s="1"/>
  <c r="BG25"/>
  <c r="BP25" s="1"/>
  <c r="BG26"/>
  <c r="BP26" s="1"/>
  <c r="BG27"/>
  <c r="BP27" s="1"/>
  <c r="BG28"/>
  <c r="BP28" s="1"/>
  <c r="BG29"/>
  <c r="BP29" s="1"/>
  <c r="BG30"/>
  <c r="BP30" s="1"/>
  <c r="BG31"/>
  <c r="BP31" s="1"/>
  <c r="BG32"/>
  <c r="BP32" s="1"/>
  <c r="BG33"/>
  <c r="BP33" s="1"/>
  <c r="BG34"/>
  <c r="BP34" s="1"/>
  <c r="BG35"/>
  <c r="BP35" s="1"/>
  <c r="BG36"/>
  <c r="BP36" s="1"/>
  <c r="BG37"/>
  <c r="BP37" s="1"/>
  <c r="BG38"/>
  <c r="BP38" s="1"/>
  <c r="BG39"/>
  <c r="BP39" s="1"/>
  <c r="BG40"/>
  <c r="BP40" s="1"/>
  <c r="BG41"/>
  <c r="BP41" s="1"/>
  <c r="BG42"/>
  <c r="BP42" s="1"/>
  <c r="BG43"/>
  <c r="BP43" s="1"/>
  <c r="BG44"/>
  <c r="BP44" s="1"/>
  <c r="BG45"/>
  <c r="BP45" s="1"/>
  <c r="BG46"/>
  <c r="BP46" s="1"/>
  <c r="BG47"/>
  <c r="BP47" s="1"/>
  <c r="BG48"/>
  <c r="BP48" s="1"/>
  <c r="BG49"/>
  <c r="BP49" s="1"/>
  <c r="BG50"/>
  <c r="BP50" s="1"/>
  <c r="BG51"/>
  <c r="BP51" s="1"/>
  <c r="BG52"/>
  <c r="BP52" s="1"/>
  <c r="BG53"/>
  <c r="BP53" s="1"/>
  <c r="BG54"/>
  <c r="BP54" s="1"/>
  <c r="BG55"/>
  <c r="BP55" s="1"/>
  <c r="BG56"/>
  <c r="BP56" s="1"/>
  <c r="BG57"/>
  <c r="BP57" s="1"/>
  <c r="BG58"/>
  <c r="BP58" s="1"/>
  <c r="BG59"/>
  <c r="BP59" s="1"/>
  <c r="BG60"/>
  <c r="BP60" s="1"/>
  <c r="BG61"/>
  <c r="BP61" s="1"/>
  <c r="BG62"/>
  <c r="BP62" s="1"/>
  <c r="BG63"/>
  <c r="BP63" s="1"/>
  <c r="BG64"/>
  <c r="BP64" s="1"/>
  <c r="BG65"/>
  <c r="BP65" s="1"/>
  <c r="BG66"/>
  <c r="BP66" s="1"/>
  <c r="BG67"/>
  <c r="BP67" s="1"/>
  <c r="BG68"/>
  <c r="BP68" s="1"/>
  <c r="BG69"/>
  <c r="BP69" s="1"/>
  <c r="BG70"/>
  <c r="BG71"/>
  <c r="BP71" s="1"/>
  <c r="BG72"/>
  <c r="BP72" s="1"/>
  <c r="BG73"/>
  <c r="BG3"/>
  <c r="BH17"/>
  <c r="BP3" l="1"/>
  <c r="BP70"/>
  <c r="BP22"/>
  <c r="BP12"/>
  <c r="BP73"/>
  <c r="BP9"/>
  <c r="BG74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N74" i="19"/>
  <c r="PO74"/>
  <c r="PR4"/>
  <c r="QA4" s="1"/>
  <c r="PR5"/>
  <c r="QA5" s="1"/>
  <c r="PR6"/>
  <c r="QA6" s="1"/>
  <c r="PR7"/>
  <c r="QA7" s="1"/>
  <c r="PR8"/>
  <c r="QA8" s="1"/>
  <c r="PR9"/>
  <c r="PR10"/>
  <c r="QA10" s="1"/>
  <c r="PR11"/>
  <c r="PR12"/>
  <c r="QA12" s="1"/>
  <c r="PR13"/>
  <c r="QA13" s="1"/>
  <c r="PR14"/>
  <c r="QA14" s="1"/>
  <c r="PR15"/>
  <c r="QA15" s="1"/>
  <c r="PR16"/>
  <c r="QA16" s="1"/>
  <c r="PR17"/>
  <c r="QA17" s="1"/>
  <c r="PR18"/>
  <c r="QA18" s="1"/>
  <c r="PR19"/>
  <c r="QA19" s="1"/>
  <c r="PR20"/>
  <c r="QA20" s="1"/>
  <c r="PR21"/>
  <c r="QA21" s="1"/>
  <c r="PR22"/>
  <c r="PR23"/>
  <c r="QA23" s="1"/>
  <c r="PR24"/>
  <c r="QA24" s="1"/>
  <c r="PR25"/>
  <c r="QA25" s="1"/>
  <c r="PR26"/>
  <c r="QA26" s="1"/>
  <c r="PR27"/>
  <c r="QA27" s="1"/>
  <c r="PR28"/>
  <c r="QA28" s="1"/>
  <c r="PR29"/>
  <c r="QA29" s="1"/>
  <c r="PR30"/>
  <c r="QA30" s="1"/>
  <c r="PR31"/>
  <c r="QA31" s="1"/>
  <c r="PR32"/>
  <c r="QA32" s="1"/>
  <c r="PR33"/>
  <c r="QA33" s="1"/>
  <c r="PR34"/>
  <c r="QA34" s="1"/>
  <c r="PR35"/>
  <c r="QA35" s="1"/>
  <c r="PR36"/>
  <c r="QA36" s="1"/>
  <c r="PR37"/>
  <c r="QA37" s="1"/>
  <c r="PR38"/>
  <c r="QA38" s="1"/>
  <c r="PR39"/>
  <c r="QA39" s="1"/>
  <c r="PR40"/>
  <c r="QA40" s="1"/>
  <c r="PR41"/>
  <c r="QA41" s="1"/>
  <c r="PR42"/>
  <c r="QA42" s="1"/>
  <c r="PR43"/>
  <c r="QA43" s="1"/>
  <c r="PR44"/>
  <c r="QA44" s="1"/>
  <c r="PR45"/>
  <c r="QA45" s="1"/>
  <c r="PR46"/>
  <c r="QA46" s="1"/>
  <c r="PR47"/>
  <c r="QA47" s="1"/>
  <c r="PR48"/>
  <c r="QA48" s="1"/>
  <c r="PR49"/>
  <c r="QA49" s="1"/>
  <c r="PR50"/>
  <c r="QA50" s="1"/>
  <c r="PR51"/>
  <c r="QA51" s="1"/>
  <c r="PR52"/>
  <c r="QA52" s="1"/>
  <c r="PR53"/>
  <c r="QA53" s="1"/>
  <c r="PR54"/>
  <c r="QA54" s="1"/>
  <c r="PR55"/>
  <c r="QA55" s="1"/>
  <c r="PR56"/>
  <c r="QA56" s="1"/>
  <c r="PR57"/>
  <c r="QA57" s="1"/>
  <c r="PR58"/>
  <c r="QA58" s="1"/>
  <c r="PR59"/>
  <c r="QA59" s="1"/>
  <c r="PR60"/>
  <c r="QA60" s="1"/>
  <c r="PR61"/>
  <c r="QA61" s="1"/>
  <c r="PR62"/>
  <c r="QA62" s="1"/>
  <c r="PR63"/>
  <c r="QA63" s="1"/>
  <c r="PR64"/>
  <c r="QA64" s="1"/>
  <c r="PR65"/>
  <c r="QA65" s="1"/>
  <c r="PR66"/>
  <c r="QA66" s="1"/>
  <c r="PR67"/>
  <c r="QA67" s="1"/>
  <c r="PR68"/>
  <c r="QA68" s="1"/>
  <c r="PR69"/>
  <c r="QA69" s="1"/>
  <c r="PR70"/>
  <c r="QA70" s="1"/>
  <c r="PR71"/>
  <c r="QA71" s="1"/>
  <c r="PR72"/>
  <c r="QA72" s="1"/>
  <c r="PR73"/>
  <c r="QA73" s="1"/>
  <c r="PR3"/>
  <c r="JX64" i="20" l="1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A11" i="19"/>
  <c r="QA3"/>
  <c r="QA22"/>
  <c r="QA9"/>
  <c r="PR74"/>
  <c r="PH74"/>
  <c r="PI74"/>
  <c r="PJ100"/>
  <c r="PF74"/>
  <c r="PG74"/>
  <c r="OZ74"/>
  <c r="PA74"/>
  <c r="PJ74" l="1"/>
  <c r="PS74" s="1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J4" i="19"/>
  <c r="PJ5"/>
  <c r="PS5" s="1"/>
  <c r="PJ6"/>
  <c r="PS6" s="1"/>
  <c r="PJ7"/>
  <c r="PJ8"/>
  <c r="PJ9"/>
  <c r="PS9" s="1"/>
  <c r="PJ10"/>
  <c r="PS10" s="1"/>
  <c r="PJ11"/>
  <c r="PJ12"/>
  <c r="PJ13"/>
  <c r="PS13" s="1"/>
  <c r="PJ14"/>
  <c r="PS14" s="1"/>
  <c r="PJ15"/>
  <c r="PJ16"/>
  <c r="PJ17"/>
  <c r="PS17" s="1"/>
  <c r="PJ18"/>
  <c r="PS18" s="1"/>
  <c r="PJ19"/>
  <c r="PJ20"/>
  <c r="PJ21"/>
  <c r="PS21" s="1"/>
  <c r="PJ22"/>
  <c r="PS22" s="1"/>
  <c r="PJ23"/>
  <c r="PJ24"/>
  <c r="PJ25"/>
  <c r="PS25" s="1"/>
  <c r="PJ26"/>
  <c r="PS26" s="1"/>
  <c r="PJ27"/>
  <c r="PJ28"/>
  <c r="PJ29"/>
  <c r="PS29" s="1"/>
  <c r="PJ30"/>
  <c r="PS30" s="1"/>
  <c r="PJ31"/>
  <c r="PJ32"/>
  <c r="PJ33"/>
  <c r="PS33" s="1"/>
  <c r="PJ34"/>
  <c r="PS34" s="1"/>
  <c r="PJ35"/>
  <c r="PJ36"/>
  <c r="PJ37"/>
  <c r="PS37" s="1"/>
  <c r="PJ38"/>
  <c r="PS38" s="1"/>
  <c r="PJ39"/>
  <c r="PJ40"/>
  <c r="PJ41"/>
  <c r="PS41" s="1"/>
  <c r="PJ42"/>
  <c r="PS42" s="1"/>
  <c r="PJ43"/>
  <c r="PJ44"/>
  <c r="PJ45"/>
  <c r="PS45" s="1"/>
  <c r="PJ46"/>
  <c r="PS46" s="1"/>
  <c r="PJ47"/>
  <c r="PJ48"/>
  <c r="PJ49"/>
  <c r="PS49" s="1"/>
  <c r="PJ50"/>
  <c r="PS50" s="1"/>
  <c r="PJ51"/>
  <c r="PJ52"/>
  <c r="PJ53"/>
  <c r="PJ54"/>
  <c r="PS54" s="1"/>
  <c r="PJ55"/>
  <c r="PS55" s="1"/>
  <c r="PJ56"/>
  <c r="PJ57"/>
  <c r="PS57" s="1"/>
  <c r="PJ58"/>
  <c r="PS58" s="1"/>
  <c r="PJ59"/>
  <c r="PS59" s="1"/>
  <c r="PJ60"/>
  <c r="PJ61"/>
  <c r="PS61" s="1"/>
  <c r="PJ62"/>
  <c r="PS62" s="1"/>
  <c r="PJ63"/>
  <c r="PJ64"/>
  <c r="PJ65"/>
  <c r="PS65" s="1"/>
  <c r="PJ66"/>
  <c r="PS66" s="1"/>
  <c r="PJ67"/>
  <c r="PJ68"/>
  <c r="PJ69"/>
  <c r="PS69" s="1"/>
  <c r="PJ70"/>
  <c r="PS70" s="1"/>
  <c r="PJ71"/>
  <c r="PJ72"/>
  <c r="PJ73"/>
  <c r="PS73" s="1"/>
  <c r="PJ3"/>
  <c r="GP21" i="23" l="1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Q17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K42" i="19"/>
  <c r="PS53"/>
  <c r="PS71"/>
  <c r="PS67"/>
  <c r="PS63"/>
  <c r="PS51"/>
  <c r="PS47"/>
  <c r="PK43"/>
  <c r="PS43"/>
  <c r="PS39"/>
  <c r="PS35"/>
  <c r="PK31"/>
  <c r="PS31"/>
  <c r="PS27"/>
  <c r="PS23"/>
  <c r="PS19"/>
  <c r="PS15"/>
  <c r="PS11"/>
  <c r="PS7"/>
  <c r="PS3"/>
  <c r="PS72"/>
  <c r="PS68"/>
  <c r="PS64"/>
  <c r="PS60"/>
  <c r="PS56"/>
  <c r="PS52"/>
  <c r="PS48"/>
  <c r="PS44"/>
  <c r="PS40"/>
  <c r="PS36"/>
  <c r="PS32"/>
  <c r="PS28"/>
  <c r="PS24"/>
  <c r="PS20"/>
  <c r="PS16"/>
  <c r="PS12"/>
  <c r="PS8"/>
  <c r="PS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7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TI11" s="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TI26" s="1"/>
  <c r="SZ27"/>
  <c r="SZ28"/>
  <c r="TI28" s="1"/>
  <c r="SZ29"/>
  <c r="TI29" s="1"/>
  <c r="SZ30"/>
  <c r="TI30" s="1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TI42" s="1"/>
  <c r="SZ43"/>
  <c r="SZ44"/>
  <c r="TI44" s="1"/>
  <c r="SZ45"/>
  <c r="TI45" s="1"/>
  <c r="SZ46"/>
  <c r="TI46" s="1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TI58" s="1"/>
  <c r="SZ59"/>
  <c r="SZ60"/>
  <c r="TI60" s="1"/>
  <c r="SZ61"/>
  <c r="TI61" s="1"/>
  <c r="SZ62"/>
  <c r="TI62" s="1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I3" s="1"/>
  <c r="PB22" i="19"/>
  <c r="PK22" s="1"/>
  <c r="PB21"/>
  <c r="PB17"/>
  <c r="PK17" s="1"/>
  <c r="PB14"/>
  <c r="PK14" s="1"/>
  <c r="PB12"/>
  <c r="PK12" s="1"/>
  <c r="PB11"/>
  <c r="PK11" s="1"/>
  <c r="PB9"/>
  <c r="PB4"/>
  <c r="PK4" s="1"/>
  <c r="OX74"/>
  <c r="OY74"/>
  <c r="PB5"/>
  <c r="PK5" s="1"/>
  <c r="PB6"/>
  <c r="PK6" s="1"/>
  <c r="PB7"/>
  <c r="PK7" s="1"/>
  <c r="PB8"/>
  <c r="PK8" s="1"/>
  <c r="PB10"/>
  <c r="PK10" s="1"/>
  <c r="PB13"/>
  <c r="PK13" s="1"/>
  <c r="PB15"/>
  <c r="PK15" s="1"/>
  <c r="PB16"/>
  <c r="PB18"/>
  <c r="PK18" s="1"/>
  <c r="PB19"/>
  <c r="PK19" s="1"/>
  <c r="PB20"/>
  <c r="PK20" s="1"/>
  <c r="PB23"/>
  <c r="PK23" s="1"/>
  <c r="PB24"/>
  <c r="PB25"/>
  <c r="PK25" s="1"/>
  <c r="PB26"/>
  <c r="PK26" s="1"/>
  <c r="PB27"/>
  <c r="PK27" s="1"/>
  <c r="PB28"/>
  <c r="PB29"/>
  <c r="PK29" s="1"/>
  <c r="PB30"/>
  <c r="PK30" s="1"/>
  <c r="PB32"/>
  <c r="PK32" s="1"/>
  <c r="PB33"/>
  <c r="PK33" s="1"/>
  <c r="PB34"/>
  <c r="PK34" s="1"/>
  <c r="PB35"/>
  <c r="PK35" s="1"/>
  <c r="PB36"/>
  <c r="PK36" s="1"/>
  <c r="PB37"/>
  <c r="PK37" s="1"/>
  <c r="PB38"/>
  <c r="PK38" s="1"/>
  <c r="PB39"/>
  <c r="PK39" s="1"/>
  <c r="PB40"/>
  <c r="PK40" s="1"/>
  <c r="PB41"/>
  <c r="PK41" s="1"/>
  <c r="PB44"/>
  <c r="PK44" s="1"/>
  <c r="PB45"/>
  <c r="PK45" s="1"/>
  <c r="PB46"/>
  <c r="PK46" s="1"/>
  <c r="PB47"/>
  <c r="PB48"/>
  <c r="PK48" s="1"/>
  <c r="PB49"/>
  <c r="PK49" s="1"/>
  <c r="PB50"/>
  <c r="PK50" s="1"/>
  <c r="PB51"/>
  <c r="PB52"/>
  <c r="PK52" s="1"/>
  <c r="PB53"/>
  <c r="PK53" s="1"/>
  <c r="PB54"/>
  <c r="PB55"/>
  <c r="PB56"/>
  <c r="PK56" s="1"/>
  <c r="PB57"/>
  <c r="PK57" s="1"/>
  <c r="PB58"/>
  <c r="PK58" s="1"/>
  <c r="PB59"/>
  <c r="PK59" s="1"/>
  <c r="PB60"/>
  <c r="PK60" s="1"/>
  <c r="PB61"/>
  <c r="PK61" s="1"/>
  <c r="PB62"/>
  <c r="PK62" s="1"/>
  <c r="PB63"/>
  <c r="PK63" s="1"/>
  <c r="PB64"/>
  <c r="PK64" s="1"/>
  <c r="PB65"/>
  <c r="PK65" s="1"/>
  <c r="PB66"/>
  <c r="PK66" s="1"/>
  <c r="PB67"/>
  <c r="PK67" s="1"/>
  <c r="PB68"/>
  <c r="PK68" s="1"/>
  <c r="PB69"/>
  <c r="PK69" s="1"/>
  <c r="PB70"/>
  <c r="PK70" s="1"/>
  <c r="PB71"/>
  <c r="PK71" s="1"/>
  <c r="PB72"/>
  <c r="PK72" s="1"/>
  <c r="PB73"/>
  <c r="PK73" s="1"/>
  <c r="PB3"/>
  <c r="PK3" s="1"/>
  <c r="PC31"/>
  <c r="PC42"/>
  <c r="PC43"/>
  <c r="IR41" i="21" l="1"/>
  <c r="FZ59" i="23"/>
  <c r="IR25" i="21"/>
  <c r="FZ47" i="23"/>
  <c r="FZ51"/>
  <c r="FZ43"/>
  <c r="FZ54"/>
  <c r="FZ50"/>
  <c r="FZ46"/>
  <c r="IR33" i="21"/>
  <c r="IR17"/>
  <c r="FZ27" i="23"/>
  <c r="IR57" i="21"/>
  <c r="IR49"/>
  <c r="IR65"/>
  <c r="IR61"/>
  <c r="IR53"/>
  <c r="IR45"/>
  <c r="IR37"/>
  <c r="IR29"/>
  <c r="IR21"/>
  <c r="IR13"/>
  <c r="FZ35" i="23"/>
  <c r="FZ19"/>
  <c r="IR73" i="21"/>
  <c r="IR59" i="20"/>
  <c r="IR68" i="21"/>
  <c r="IR64"/>
  <c r="IR60"/>
  <c r="IR56"/>
  <c r="IR52"/>
  <c r="IR48"/>
  <c r="IR44"/>
  <c r="IR40"/>
  <c r="IR36"/>
  <c r="IR32"/>
  <c r="IR28"/>
  <c r="IR24"/>
  <c r="IR20"/>
  <c r="IR16"/>
  <c r="IR43" i="20"/>
  <c r="IR9" i="21"/>
  <c r="FZ39" i="23"/>
  <c r="FZ31"/>
  <c r="FZ23"/>
  <c r="FZ15"/>
  <c r="TA20" i="13"/>
  <c r="TA8"/>
  <c r="FZ67" i="23"/>
  <c r="IR51" i="20"/>
  <c r="IR39"/>
  <c r="TA64" i="13"/>
  <c r="TA40"/>
  <c r="TA52"/>
  <c r="TA32"/>
  <c r="IR67" i="20"/>
  <c r="IR55"/>
  <c r="IR47"/>
  <c r="FZ63" i="23"/>
  <c r="FZ38"/>
  <c r="FZ34"/>
  <c r="FZ30"/>
  <c r="FZ26"/>
  <c r="FZ22"/>
  <c r="FZ18"/>
  <c r="FZ10"/>
  <c r="FZ6"/>
  <c r="TA53" i="13"/>
  <c r="TA21"/>
  <c r="TA12"/>
  <c r="FZ70" i="23"/>
  <c r="FZ66"/>
  <c r="FZ62"/>
  <c r="FZ58"/>
  <c r="TA72" i="13"/>
  <c r="TA44"/>
  <c r="IR71" i="20"/>
  <c r="IR63"/>
  <c r="IR72" i="21"/>
  <c r="TI10" i="13"/>
  <c r="FZ64" i="23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K9" i="19"/>
  <c r="PK28"/>
  <c r="PK54"/>
  <c r="PK55"/>
  <c r="PK16"/>
  <c r="PK24"/>
  <c r="PK47"/>
  <c r="PK51"/>
  <c r="PK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B74" i="19"/>
  <c r="PK74" s="1"/>
  <c r="AU87" i="25"/>
  <c r="OT108" i="19"/>
  <c r="OT107"/>
  <c r="AU86" i="25"/>
  <c r="OT106" i="19"/>
  <c r="OT105"/>
  <c r="OT100"/>
  <c r="OT94"/>
  <c r="OT92"/>
  <c r="OT91"/>
  <c r="AU84" i="25"/>
  <c r="OP74" i="19" l="1"/>
  <c r="OQ74"/>
  <c r="OT55"/>
  <c r="PC55" s="1"/>
  <c r="OT4"/>
  <c r="PC4" s="1"/>
  <c r="OT5"/>
  <c r="PC5" s="1"/>
  <c r="OT6"/>
  <c r="PC6" s="1"/>
  <c r="OT7"/>
  <c r="PC7" s="1"/>
  <c r="OT8"/>
  <c r="PC8" s="1"/>
  <c r="OT9"/>
  <c r="PC9" s="1"/>
  <c r="OT10"/>
  <c r="PC10" s="1"/>
  <c r="OT11"/>
  <c r="OT12"/>
  <c r="PC12" s="1"/>
  <c r="OT13"/>
  <c r="PC13" s="1"/>
  <c r="OT14"/>
  <c r="OT15"/>
  <c r="OT16"/>
  <c r="PC16" s="1"/>
  <c r="OT17"/>
  <c r="PC17" s="1"/>
  <c r="OT18"/>
  <c r="PC18" s="1"/>
  <c r="OT19"/>
  <c r="OT20"/>
  <c r="PC20" s="1"/>
  <c r="OT21"/>
  <c r="PC21" s="1"/>
  <c r="OT22"/>
  <c r="PC22" s="1"/>
  <c r="OT23"/>
  <c r="PC23" s="1"/>
  <c r="OT24"/>
  <c r="PC24" s="1"/>
  <c r="OT25"/>
  <c r="PC25" s="1"/>
  <c r="OT26"/>
  <c r="PC26" s="1"/>
  <c r="OT27"/>
  <c r="PC27" s="1"/>
  <c r="OT28"/>
  <c r="PC28" s="1"/>
  <c r="OT29"/>
  <c r="PC29" s="1"/>
  <c r="OT30"/>
  <c r="PC30" s="1"/>
  <c r="OT32"/>
  <c r="PC32" s="1"/>
  <c r="OT33"/>
  <c r="PC33" s="1"/>
  <c r="OT34"/>
  <c r="PC34" s="1"/>
  <c r="OT35"/>
  <c r="PC35" s="1"/>
  <c r="OT36"/>
  <c r="PC36" s="1"/>
  <c r="OT37"/>
  <c r="PC37" s="1"/>
  <c r="OT38"/>
  <c r="PC38" s="1"/>
  <c r="OT39"/>
  <c r="PC39" s="1"/>
  <c r="OT40"/>
  <c r="PC40" s="1"/>
  <c r="OT41"/>
  <c r="PC41" s="1"/>
  <c r="OT44"/>
  <c r="PC44" s="1"/>
  <c r="OT45"/>
  <c r="PC45" s="1"/>
  <c r="OT46"/>
  <c r="PC46" s="1"/>
  <c r="OT47"/>
  <c r="PC47" s="1"/>
  <c r="OT48"/>
  <c r="PC48" s="1"/>
  <c r="OT49"/>
  <c r="PC49" s="1"/>
  <c r="OT50"/>
  <c r="OT51"/>
  <c r="PC51" s="1"/>
  <c r="OT52"/>
  <c r="PC52" s="1"/>
  <c r="OT53"/>
  <c r="PC53" s="1"/>
  <c r="OT54"/>
  <c r="PC54" s="1"/>
  <c r="OT56"/>
  <c r="PC56" s="1"/>
  <c r="OT57"/>
  <c r="PC57" s="1"/>
  <c r="OT58"/>
  <c r="PC58" s="1"/>
  <c r="OT59"/>
  <c r="OT60"/>
  <c r="PC60" s="1"/>
  <c r="OT61"/>
  <c r="PC61" s="1"/>
  <c r="OT62"/>
  <c r="PC62" s="1"/>
  <c r="OT63"/>
  <c r="PC63" s="1"/>
  <c r="OT64"/>
  <c r="PC64" s="1"/>
  <c r="OT65"/>
  <c r="PC65" s="1"/>
  <c r="OT66"/>
  <c r="PC66" s="1"/>
  <c r="OT67"/>
  <c r="PC67" s="1"/>
  <c r="OT68"/>
  <c r="PC68" s="1"/>
  <c r="OT69"/>
  <c r="PC69" s="1"/>
  <c r="OT70"/>
  <c r="PC70" s="1"/>
  <c r="OT71"/>
  <c r="PC71" s="1"/>
  <c r="OT72"/>
  <c r="PC72" s="1"/>
  <c r="OT73"/>
  <c r="OT3"/>
  <c r="OU13"/>
  <c r="OU16"/>
  <c r="OU25"/>
  <c r="OU31"/>
  <c r="OU42"/>
  <c r="OU43"/>
  <c r="OU48"/>
  <c r="AU83" i="25"/>
  <c r="AU82"/>
  <c r="AM82"/>
  <c r="AM88"/>
  <c r="AD88"/>
  <c r="AU43"/>
  <c r="BH43" s="1"/>
  <c r="AU42"/>
  <c r="BH42" s="1"/>
  <c r="AU31"/>
  <c r="BH31" s="1"/>
  <c r="AU22"/>
  <c r="BH22" s="1"/>
  <c r="AU21"/>
  <c r="BH21" s="1"/>
  <c r="AU14"/>
  <c r="BH14" s="1"/>
  <c r="AU12"/>
  <c r="BH12" s="1"/>
  <c r="AU11"/>
  <c r="BH11" s="1"/>
  <c r="AU9"/>
  <c r="BH9" s="1"/>
  <c r="AU4"/>
  <c r="BH4" s="1"/>
  <c r="AQ74"/>
  <c r="AR74"/>
  <c r="AU5"/>
  <c r="BH5" s="1"/>
  <c r="AU6"/>
  <c r="BH6" s="1"/>
  <c r="AU7"/>
  <c r="BH7" s="1"/>
  <c r="AU8"/>
  <c r="BH8" s="1"/>
  <c r="AU10"/>
  <c r="BH10" s="1"/>
  <c r="AU13"/>
  <c r="BH13" s="1"/>
  <c r="AU15"/>
  <c r="BH15" s="1"/>
  <c r="AU16"/>
  <c r="BH16" s="1"/>
  <c r="AV17"/>
  <c r="AU18"/>
  <c r="BH18" s="1"/>
  <c r="AU19"/>
  <c r="BH19" s="1"/>
  <c r="AU20"/>
  <c r="BH20" s="1"/>
  <c r="AU23"/>
  <c r="BH23" s="1"/>
  <c r="AU24"/>
  <c r="BH24" s="1"/>
  <c r="AU25"/>
  <c r="BH25" s="1"/>
  <c r="AU26"/>
  <c r="BH26" s="1"/>
  <c r="AU27"/>
  <c r="BH27" s="1"/>
  <c r="AU28"/>
  <c r="BH28" s="1"/>
  <c r="AU29"/>
  <c r="BH29" s="1"/>
  <c r="AU30"/>
  <c r="BH30" s="1"/>
  <c r="AU32"/>
  <c r="BH32" s="1"/>
  <c r="AU33"/>
  <c r="BH33" s="1"/>
  <c r="AU34"/>
  <c r="BH34" s="1"/>
  <c r="AU35"/>
  <c r="BH35" s="1"/>
  <c r="AU36"/>
  <c r="BH36" s="1"/>
  <c r="AU37"/>
  <c r="BH37" s="1"/>
  <c r="AU38"/>
  <c r="BH38" s="1"/>
  <c r="AU39"/>
  <c r="BH39" s="1"/>
  <c r="AU40"/>
  <c r="BH40" s="1"/>
  <c r="AU41"/>
  <c r="BH41" s="1"/>
  <c r="AU44"/>
  <c r="BH44" s="1"/>
  <c r="AU45"/>
  <c r="BH45" s="1"/>
  <c r="AU46"/>
  <c r="BH46" s="1"/>
  <c r="AU47"/>
  <c r="BH47" s="1"/>
  <c r="AU48"/>
  <c r="BH48" s="1"/>
  <c r="AU49"/>
  <c r="BH49" s="1"/>
  <c r="AU50"/>
  <c r="BH50" s="1"/>
  <c r="AU51"/>
  <c r="BH51" s="1"/>
  <c r="AU52"/>
  <c r="BH52" s="1"/>
  <c r="AU53"/>
  <c r="BH53" s="1"/>
  <c r="AU54"/>
  <c r="BH54" s="1"/>
  <c r="AU55"/>
  <c r="BH55" s="1"/>
  <c r="AU56"/>
  <c r="BH56" s="1"/>
  <c r="AU57"/>
  <c r="BH57" s="1"/>
  <c r="AU58"/>
  <c r="BH58" s="1"/>
  <c r="AU59"/>
  <c r="BH59" s="1"/>
  <c r="AU60"/>
  <c r="BH60" s="1"/>
  <c r="AU61"/>
  <c r="BH61" s="1"/>
  <c r="AU62"/>
  <c r="BH62" s="1"/>
  <c r="AU63"/>
  <c r="BH63" s="1"/>
  <c r="AU64"/>
  <c r="BH64" s="1"/>
  <c r="AU65"/>
  <c r="BH65" s="1"/>
  <c r="AU66"/>
  <c r="BH66" s="1"/>
  <c r="AU67"/>
  <c r="BH67" s="1"/>
  <c r="AU68"/>
  <c r="BH68" s="1"/>
  <c r="AU69"/>
  <c r="BH69" s="1"/>
  <c r="AU70"/>
  <c r="BH70" s="1"/>
  <c r="AU71"/>
  <c r="BH71" s="1"/>
  <c r="AU72"/>
  <c r="BH72" s="1"/>
  <c r="AU73"/>
  <c r="BH73" s="1"/>
  <c r="AU3"/>
  <c r="BH3" s="1"/>
  <c r="AI74"/>
  <c r="AJ74"/>
  <c r="OU57" i="19" l="1"/>
  <c r="OU52"/>
  <c r="OU34"/>
  <c r="OU29"/>
  <c r="OU69"/>
  <c r="OU61"/>
  <c r="OU44"/>
  <c r="OU40"/>
  <c r="OU32"/>
  <c r="OU60"/>
  <c r="OU36"/>
  <c r="OU65"/>
  <c r="OU39"/>
  <c r="OU10"/>
  <c r="OU70"/>
  <c r="OU62"/>
  <c r="OU53"/>
  <c r="OU38"/>
  <c r="OU18"/>
  <c r="OU5"/>
  <c r="OU66"/>
  <c r="OU35"/>
  <c r="OU64"/>
  <c r="OU51"/>
  <c r="OU4"/>
  <c r="OU68"/>
  <c r="OU56"/>
  <c r="OU20"/>
  <c r="OT74"/>
  <c r="OU24"/>
  <c r="OU72"/>
  <c r="OU47"/>
  <c r="OU41"/>
  <c r="OU37"/>
  <c r="OU33"/>
  <c r="OU28"/>
  <c r="OU8"/>
  <c r="OU19"/>
  <c r="PC19"/>
  <c r="OU11"/>
  <c r="PC11"/>
  <c r="OU27"/>
  <c r="OU3"/>
  <c r="PC3"/>
  <c r="OU26"/>
  <c r="OU71"/>
  <c r="OU67"/>
  <c r="OU63"/>
  <c r="OU58"/>
  <c r="OU54"/>
  <c r="OU49"/>
  <c r="OU45"/>
  <c r="OU6"/>
  <c r="OU59"/>
  <c r="PC59"/>
  <c r="OU50"/>
  <c r="PC50"/>
  <c r="OU15"/>
  <c r="PC15"/>
  <c r="OU23"/>
  <c r="OU14"/>
  <c r="PC14"/>
  <c r="OU55"/>
  <c r="OU46"/>
  <c r="OU30"/>
  <c r="OU7"/>
  <c r="PC73"/>
  <c r="AM74" i="25"/>
  <c r="AU74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F22"/>
  <c r="RP22" s="1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QX12"/>
  <c r="QY12" s="1"/>
  <c r="RF11"/>
  <c r="RP11" s="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0" i="19"/>
  <c r="NJ88"/>
  <c r="NP74"/>
  <c r="NO74"/>
  <c r="NM74"/>
  <c r="NQ74" s="1"/>
  <c r="NH74"/>
  <c r="NG74"/>
  <c r="NF74"/>
  <c r="NE74"/>
  <c r="NQ73"/>
  <c r="OU73" s="1"/>
  <c r="NI73"/>
  <c r="NR72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J56" s="1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OU22" s="1"/>
  <c r="NI22"/>
  <c r="NQ21"/>
  <c r="OU21" s="1"/>
  <c r="NI21"/>
  <c r="NR20"/>
  <c r="NJ20"/>
  <c r="NR19"/>
  <c r="NJ19"/>
  <c r="NR18"/>
  <c r="NJ18"/>
  <c r="NQ17"/>
  <c r="NI17"/>
  <c r="NR16"/>
  <c r="NJ16"/>
  <c r="NR15"/>
  <c r="NJ15"/>
  <c r="NR14"/>
  <c r="NR13"/>
  <c r="NJ13"/>
  <c r="NQ12"/>
  <c r="NI12"/>
  <c r="NR11"/>
  <c r="NR10"/>
  <c r="NJ10"/>
  <c r="NQ9"/>
  <c r="NI9"/>
  <c r="NR8"/>
  <c r="NJ8"/>
  <c r="NR7"/>
  <c r="NJ7"/>
  <c r="NR6"/>
  <c r="NJ6"/>
  <c r="NR5"/>
  <c r="NJ5"/>
  <c r="NR4"/>
  <c r="NR3"/>
  <c r="NJ3"/>
  <c r="RG12" i="13" l="1"/>
  <c r="RG11"/>
  <c r="GY4" i="20"/>
  <c r="GY12"/>
  <c r="AV74" i="25"/>
  <c r="EL4" i="23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U17"/>
  <c r="NR12"/>
  <c r="OU12"/>
  <c r="NR21"/>
  <c r="NI74"/>
  <c r="NR73"/>
  <c r="NR9"/>
  <c r="OU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U74"/>
  <c r="T80" l="1"/>
  <c r="MY106" i="19"/>
  <c r="MZ106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V11"/>
  <c r="V9"/>
  <c r="V4"/>
  <c r="O17"/>
  <c r="F74"/>
  <c r="E74"/>
  <c r="D74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G7"/>
  <c r="G6"/>
  <c r="G5"/>
  <c r="G4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N73" s="1"/>
  <c r="AD3"/>
  <c r="AE17"/>
  <c r="W17"/>
  <c r="R74"/>
  <c r="S74"/>
  <c r="V5"/>
  <c r="V6"/>
  <c r="V7"/>
  <c r="AE7" s="1"/>
  <c r="V8"/>
  <c r="V10"/>
  <c r="V13"/>
  <c r="AE13" s="1"/>
  <c r="V14"/>
  <c r="V15"/>
  <c r="V16"/>
  <c r="V18"/>
  <c r="V19"/>
  <c r="V20"/>
  <c r="V23"/>
  <c r="V24"/>
  <c r="V25"/>
  <c r="V26"/>
  <c r="V27"/>
  <c r="V28"/>
  <c r="V29"/>
  <c r="V30"/>
  <c r="V32"/>
  <c r="V33"/>
  <c r="V34"/>
  <c r="V35"/>
  <c r="V36"/>
  <c r="V37"/>
  <c r="V38"/>
  <c r="V39"/>
  <c r="V40"/>
  <c r="V41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N4"/>
  <c r="N5"/>
  <c r="N6"/>
  <c r="N7"/>
  <c r="N8"/>
  <c r="N9"/>
  <c r="O9" s="1"/>
  <c r="N10"/>
  <c r="O10" s="1"/>
  <c r="N11"/>
  <c r="O11" s="1"/>
  <c r="N12"/>
  <c r="O12" s="1"/>
  <c r="N13"/>
  <c r="O13" s="1"/>
  <c r="N14"/>
  <c r="N15"/>
  <c r="O15" s="1"/>
  <c r="N16"/>
  <c r="O16" s="1"/>
  <c r="N18"/>
  <c r="O18" s="1"/>
  <c r="N19"/>
  <c r="O19" s="1"/>
  <c r="N20"/>
  <c r="O20" s="1"/>
  <c r="N21"/>
  <c r="O21" s="1"/>
  <c r="N22"/>
  <c r="O22" s="1"/>
  <c r="N23"/>
  <c r="N24"/>
  <c r="N25"/>
  <c r="N26"/>
  <c r="N27"/>
  <c r="N28"/>
  <c r="N29"/>
  <c r="N30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J74"/>
  <c r="K74"/>
  <c r="AE4" l="1"/>
  <c r="O3"/>
  <c r="O30"/>
  <c r="O28"/>
  <c r="O26"/>
  <c r="O24"/>
  <c r="O5"/>
  <c r="AE70"/>
  <c r="AE66"/>
  <c r="AE62"/>
  <c r="AE58"/>
  <c r="AE52"/>
  <c r="AE50"/>
  <c r="AE48"/>
  <c r="AE44"/>
  <c r="AE40"/>
  <c r="AE36"/>
  <c r="AE32"/>
  <c r="AE29"/>
  <c r="AE27"/>
  <c r="AE23"/>
  <c r="AE19"/>
  <c r="AE31"/>
  <c r="O29"/>
  <c r="O27"/>
  <c r="O25"/>
  <c r="O23"/>
  <c r="W14"/>
  <c r="O6"/>
  <c r="AE73"/>
  <c r="AE69"/>
  <c r="AE65"/>
  <c r="AE61"/>
  <c r="AE57"/>
  <c r="AE53"/>
  <c r="AE49"/>
  <c r="AE45"/>
  <c r="AE39"/>
  <c r="AE35"/>
  <c r="AE15"/>
  <c r="W18"/>
  <c r="AE9"/>
  <c r="AE12"/>
  <c r="W71"/>
  <c r="W67"/>
  <c r="W63"/>
  <c r="W59"/>
  <c r="W55"/>
  <c r="W51"/>
  <c r="W47"/>
  <c r="W41"/>
  <c r="W37"/>
  <c r="W33"/>
  <c r="W30"/>
  <c r="W28"/>
  <c r="W26"/>
  <c r="W24"/>
  <c r="W20"/>
  <c r="W8"/>
  <c r="W73"/>
  <c r="W65"/>
  <c r="W57"/>
  <c r="W49"/>
  <c r="W39"/>
  <c r="W31"/>
  <c r="AE71"/>
  <c r="AE63"/>
  <c r="AE41"/>
  <c r="AE33"/>
  <c r="AE20"/>
  <c r="O4"/>
  <c r="O8"/>
  <c r="W3"/>
  <c r="W72"/>
  <c r="W68"/>
  <c r="W64"/>
  <c r="W60"/>
  <c r="W56"/>
  <c r="W54"/>
  <c r="W46"/>
  <c r="W38"/>
  <c r="W34"/>
  <c r="W29"/>
  <c r="W25"/>
  <c r="W16"/>
  <c r="W10"/>
  <c r="W69"/>
  <c r="W61"/>
  <c r="W53"/>
  <c r="W45"/>
  <c r="W35"/>
  <c r="W13"/>
  <c r="AE67"/>
  <c r="AE59"/>
  <c r="AE37"/>
  <c r="AE25"/>
  <c r="G74"/>
  <c r="AE8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2" i="19"/>
  <c r="GC142" i="12"/>
  <c r="GD142"/>
  <c r="FU126"/>
  <c r="FV126"/>
  <c r="LC92" i="19"/>
  <c r="JO103"/>
  <c r="JP103"/>
  <c r="Q88" i="24"/>
  <c r="R88"/>
  <c r="J88"/>
  <c r="K88"/>
  <c r="Y86"/>
  <c r="Z86"/>
  <c r="AG88"/>
  <c r="AH88"/>
  <c r="AG90" l="1"/>
  <c r="II103" i="19"/>
  <c r="IJ103"/>
  <c r="IA102"/>
  <c r="IB102"/>
  <c r="HK104"/>
  <c r="HL104"/>
  <c r="HS85"/>
  <c r="HT85"/>
  <c r="HC103"/>
  <c r="HD103"/>
  <c r="GU93"/>
  <c r="GV93"/>
  <c r="GE74"/>
  <c r="GF74"/>
  <c r="FW74"/>
  <c r="FX74"/>
  <c r="FO74"/>
  <c r="FP74"/>
  <c r="FG74"/>
  <c r="FH74"/>
  <c r="EQ85" l="1"/>
  <c r="ER85"/>
  <c r="EI85"/>
  <c r="EJ85"/>
  <c r="AI87" i="24" l="1"/>
  <c r="AI85"/>
  <c r="AI55" l="1"/>
  <c r="AI43"/>
  <c r="AI42"/>
  <c r="AI22"/>
  <c r="AI21"/>
  <c r="AI17"/>
  <c r="AI14"/>
  <c r="AI12"/>
  <c r="AI11"/>
  <c r="AI9"/>
  <c r="AI4"/>
  <c r="AI5"/>
  <c r="AI6"/>
  <c r="AI7"/>
  <c r="AI8"/>
  <c r="AI10"/>
  <c r="AI13"/>
  <c r="AI15"/>
  <c r="AI16"/>
  <c r="AI18"/>
  <c r="AI19"/>
  <c r="AI20"/>
  <c r="AI23"/>
  <c r="AI24"/>
  <c r="AI25"/>
  <c r="AI26"/>
  <c r="AI27"/>
  <c r="AI28"/>
  <c r="AI29"/>
  <c r="AI30"/>
  <c r="AJ31"/>
  <c r="AI32"/>
  <c r="AI33"/>
  <c r="AI34"/>
  <c r="AI35"/>
  <c r="AI36"/>
  <c r="AI37"/>
  <c r="AI38"/>
  <c r="AI39"/>
  <c r="AI40"/>
  <c r="AI41"/>
  <c r="AI44"/>
  <c r="AI45"/>
  <c r="AI46"/>
  <c r="AI47"/>
  <c r="AI48"/>
  <c r="AI49"/>
  <c r="AI50"/>
  <c r="AI51"/>
  <c r="AI52"/>
  <c r="AI53"/>
  <c r="AI54"/>
  <c r="AI56"/>
  <c r="AI57"/>
  <c r="AI58"/>
  <c r="AJ58" s="1"/>
  <c r="AI59"/>
  <c r="AI60"/>
  <c r="AI61"/>
  <c r="AI62"/>
  <c r="AI63"/>
  <c r="AI64"/>
  <c r="AI65"/>
  <c r="AI66"/>
  <c r="AI67"/>
  <c r="AI68"/>
  <c r="AI69"/>
  <c r="AI70"/>
  <c r="AI71"/>
  <c r="AI72"/>
  <c r="AI73"/>
  <c r="AI3"/>
  <c r="NA105" i="19"/>
  <c r="NA104"/>
  <c r="NA103"/>
  <c r="NB103" s="1"/>
  <c r="NA55"/>
  <c r="NJ55" s="1"/>
  <c r="MS11"/>
  <c r="NA11"/>
  <c r="NJ11" s="1"/>
  <c r="NA85"/>
  <c r="MW74" l="1"/>
  <c r="MX74"/>
  <c r="NA73"/>
  <c r="NJ73" s="1"/>
  <c r="NA14"/>
  <c r="NJ14" s="1"/>
  <c r="NA59"/>
  <c r="NJ59" s="1"/>
  <c r="NA49"/>
  <c r="NJ49" s="1"/>
  <c r="NA74" l="1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0" i="19"/>
  <c r="MT89"/>
  <c r="MT88"/>
  <c r="MQ74"/>
  <c r="MP74"/>
  <c r="MO74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J22" s="1"/>
  <c r="NA21"/>
  <c r="NJ21" s="1"/>
  <c r="NB20"/>
  <c r="NB19"/>
  <c r="NB18"/>
  <c r="NA17"/>
  <c r="NB16"/>
  <c r="NB15"/>
  <c r="MS14"/>
  <c r="NB14" s="1"/>
  <c r="NB13"/>
  <c r="NA12"/>
  <c r="NJ12" s="1"/>
  <c r="MS12"/>
  <c r="NB11"/>
  <c r="NB10"/>
  <c r="NA9"/>
  <c r="NJ9" s="1"/>
  <c r="MS9"/>
  <c r="NB8"/>
  <c r="NB7"/>
  <c r="NB6"/>
  <c r="NB5"/>
  <c r="NA4"/>
  <c r="NJ4" s="1"/>
  <c r="MS4"/>
  <c r="NB3"/>
  <c r="DV53" i="23" l="1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4"/>
  <c r="NB17"/>
  <c r="NJ17"/>
  <c r="NB21"/>
  <c r="AA27" i="24"/>
  <c r="AJ27" s="1"/>
  <c r="AA19"/>
  <c r="AJ19" s="1"/>
  <c r="AA50"/>
  <c r="AJ50" s="1"/>
  <c r="AA49"/>
  <c r="AJ49" s="1"/>
  <c r="AA14"/>
  <c r="AJ14" s="1"/>
  <c r="AA8"/>
  <c r="AJ8" s="1"/>
  <c r="AA73"/>
  <c r="AJ73" s="1"/>
  <c r="AA71"/>
  <c r="AJ71" l="1"/>
  <c r="MK4" i="19"/>
  <c r="MT4" s="1"/>
  <c r="MK5"/>
  <c r="MT5" s="1"/>
  <c r="MK6"/>
  <c r="MT6" s="1"/>
  <c r="MK7"/>
  <c r="MT7" s="1"/>
  <c r="MK8"/>
  <c r="MT8" s="1"/>
  <c r="MK9"/>
  <c r="MT9" s="1"/>
  <c r="MK10"/>
  <c r="MT10" s="1"/>
  <c r="MK11"/>
  <c r="MT11" s="1"/>
  <c r="MK12"/>
  <c r="MT12" s="1"/>
  <c r="MK13"/>
  <c r="MT13" s="1"/>
  <c r="MK14"/>
  <c r="MT14" s="1"/>
  <c r="MK15"/>
  <c r="MT15" s="1"/>
  <c r="MK16"/>
  <c r="MT16" s="1"/>
  <c r="MK17"/>
  <c r="MT17" s="1"/>
  <c r="MK18"/>
  <c r="MT18" s="1"/>
  <c r="MK19"/>
  <c r="MT19" s="1"/>
  <c r="MK20"/>
  <c r="MT20" s="1"/>
  <c r="MK21"/>
  <c r="MT21" s="1"/>
  <c r="MK22"/>
  <c r="MT22" s="1"/>
  <c r="MK23"/>
  <c r="MT23" s="1"/>
  <c r="MK24"/>
  <c r="MT24" s="1"/>
  <c r="MK25"/>
  <c r="MT25" s="1"/>
  <c r="MK26"/>
  <c r="MT26" s="1"/>
  <c r="MK27"/>
  <c r="MT27" s="1"/>
  <c r="MK28"/>
  <c r="MT28" s="1"/>
  <c r="MK29"/>
  <c r="MT29" s="1"/>
  <c r="MK30"/>
  <c r="MT30" s="1"/>
  <c r="MK31"/>
  <c r="MT31" s="1"/>
  <c r="MK32"/>
  <c r="MT32" s="1"/>
  <c r="MK33"/>
  <c r="MT33" s="1"/>
  <c r="MK34"/>
  <c r="MT34" s="1"/>
  <c r="MK35"/>
  <c r="MT35" s="1"/>
  <c r="MK36"/>
  <c r="MT36" s="1"/>
  <c r="MK37"/>
  <c r="MT37" s="1"/>
  <c r="MK38"/>
  <c r="MT38" s="1"/>
  <c r="MK39"/>
  <c r="MT39" s="1"/>
  <c r="MK40"/>
  <c r="MT40" s="1"/>
  <c r="MK41"/>
  <c r="MT41" s="1"/>
  <c r="MK42"/>
  <c r="MT42" s="1"/>
  <c r="MK43"/>
  <c r="MT43" s="1"/>
  <c r="MK44"/>
  <c r="MT44" s="1"/>
  <c r="MK45"/>
  <c r="MT45" s="1"/>
  <c r="MK46"/>
  <c r="MT46" s="1"/>
  <c r="MK47"/>
  <c r="MT47" s="1"/>
  <c r="MK48"/>
  <c r="MT48" s="1"/>
  <c r="MK49"/>
  <c r="MT49" s="1"/>
  <c r="MK50"/>
  <c r="MT50" s="1"/>
  <c r="MK51"/>
  <c r="MT51" s="1"/>
  <c r="MK52"/>
  <c r="MT52" s="1"/>
  <c r="MK53"/>
  <c r="MT53" s="1"/>
  <c r="MK54"/>
  <c r="MT54" s="1"/>
  <c r="MK55"/>
  <c r="MT55" s="1"/>
  <c r="MK56"/>
  <c r="MT56" s="1"/>
  <c r="MK57"/>
  <c r="MT57" s="1"/>
  <c r="MK58"/>
  <c r="MT58" s="1"/>
  <c r="MK59"/>
  <c r="MT59" s="1"/>
  <c r="MK60"/>
  <c r="MT60" s="1"/>
  <c r="MK61"/>
  <c r="MT61" s="1"/>
  <c r="MK62"/>
  <c r="MT62" s="1"/>
  <c r="MK63"/>
  <c r="MT63" s="1"/>
  <c r="MK64"/>
  <c r="MT64" s="1"/>
  <c r="MK65"/>
  <c r="MT65" s="1"/>
  <c r="MK66"/>
  <c r="MT66" s="1"/>
  <c r="MK67"/>
  <c r="MT67" s="1"/>
  <c r="MK68"/>
  <c r="MT68" s="1"/>
  <c r="MK69"/>
  <c r="MT69" s="1"/>
  <c r="MK70"/>
  <c r="MT70" s="1"/>
  <c r="MK71"/>
  <c r="MT71" s="1"/>
  <c r="MK72"/>
  <c r="MT72" s="1"/>
  <c r="MK73"/>
  <c r="MT73" s="1"/>
  <c r="MK3"/>
  <c r="MT3" l="1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M11"/>
  <c r="DV11" s="1"/>
  <c r="DE1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0" i="19"/>
  <c r="MI74"/>
  <c r="MH74"/>
  <c r="MG74"/>
  <c r="ML12"/>
  <c r="ML11"/>
  <c r="ML9"/>
  <c r="QQ14" i="13" l="1"/>
  <c r="DN11" i="23"/>
  <c r="DN12"/>
  <c r="DN9"/>
  <c r="DV9"/>
  <c r="DN22"/>
  <c r="DN4"/>
  <c r="DV4"/>
  <c r="DN14"/>
  <c r="GA22" i="20"/>
  <c r="GA11"/>
  <c r="GI11"/>
  <c r="GA12"/>
  <c r="GI12"/>
  <c r="GA55"/>
  <c r="QQ22" i="13"/>
  <c r="QI70"/>
  <c r="QQ21"/>
  <c r="MK74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4" i="19"/>
  <c r="LZ74"/>
  <c r="MC88"/>
  <c r="ML88" s="1"/>
  <c r="MC86"/>
  <c r="MC14"/>
  <c r="MC4"/>
  <c r="ML4" s="1"/>
  <c r="MC5"/>
  <c r="ML5" s="1"/>
  <c r="MC6"/>
  <c r="ML6" s="1"/>
  <c r="MC7"/>
  <c r="ML7" s="1"/>
  <c r="MC8"/>
  <c r="ML8" s="1"/>
  <c r="MC10"/>
  <c r="ML10" s="1"/>
  <c r="MC13"/>
  <c r="ML13" s="1"/>
  <c r="MC15"/>
  <c r="ML15" s="1"/>
  <c r="MC16"/>
  <c r="ML16" s="1"/>
  <c r="MC17"/>
  <c r="MC18"/>
  <c r="ML18" s="1"/>
  <c r="MC19"/>
  <c r="ML19" s="1"/>
  <c r="MC20"/>
  <c r="ML20" s="1"/>
  <c r="MC21"/>
  <c r="MC22"/>
  <c r="ML22" s="1"/>
  <c r="MC23"/>
  <c r="ML23" s="1"/>
  <c r="MC24"/>
  <c r="ML24" s="1"/>
  <c r="MC25"/>
  <c r="ML25" s="1"/>
  <c r="MC26"/>
  <c r="ML26" s="1"/>
  <c r="MC27"/>
  <c r="ML27" s="1"/>
  <c r="MC28"/>
  <c r="ML28" s="1"/>
  <c r="MC29"/>
  <c r="ML29" s="1"/>
  <c r="MC30"/>
  <c r="ML30" s="1"/>
  <c r="MC31"/>
  <c r="MC32"/>
  <c r="ML32" s="1"/>
  <c r="MC33"/>
  <c r="ML33" s="1"/>
  <c r="MC34"/>
  <c r="ML34" s="1"/>
  <c r="MC35"/>
  <c r="ML35" s="1"/>
  <c r="MC36"/>
  <c r="ML36" s="1"/>
  <c r="MC37"/>
  <c r="ML37" s="1"/>
  <c r="MC38"/>
  <c r="ML38" s="1"/>
  <c r="MC39"/>
  <c r="ML39" s="1"/>
  <c r="MC40"/>
  <c r="ML40" s="1"/>
  <c r="MC41"/>
  <c r="ML41" s="1"/>
  <c r="MC42"/>
  <c r="ML42" s="1"/>
  <c r="MC43"/>
  <c r="ML43" s="1"/>
  <c r="MC44"/>
  <c r="ML44" s="1"/>
  <c r="MC45"/>
  <c r="ML45" s="1"/>
  <c r="MC46"/>
  <c r="ML46" s="1"/>
  <c r="MC47"/>
  <c r="ML47" s="1"/>
  <c r="MC48"/>
  <c r="ML48" s="1"/>
  <c r="MC49"/>
  <c r="ML49" s="1"/>
  <c r="MC50"/>
  <c r="ML50" s="1"/>
  <c r="MC51"/>
  <c r="ML51" s="1"/>
  <c r="MC52"/>
  <c r="ML52" s="1"/>
  <c r="MC53"/>
  <c r="ML53" s="1"/>
  <c r="MC54"/>
  <c r="ML54" s="1"/>
  <c r="MC55"/>
  <c r="ML55" s="1"/>
  <c r="MC56"/>
  <c r="ML56" s="1"/>
  <c r="MC57"/>
  <c r="ML57" s="1"/>
  <c r="MC58"/>
  <c r="ML58" s="1"/>
  <c r="MC59"/>
  <c r="ML59" s="1"/>
  <c r="MC60"/>
  <c r="ML60" s="1"/>
  <c r="MC61"/>
  <c r="ML61" s="1"/>
  <c r="MC62"/>
  <c r="ML62" s="1"/>
  <c r="MC63"/>
  <c r="ML63" s="1"/>
  <c r="MC64"/>
  <c r="ML64" s="1"/>
  <c r="MC65"/>
  <c r="ML65" s="1"/>
  <c r="MC66"/>
  <c r="ML66" s="1"/>
  <c r="MC67"/>
  <c r="ML67" s="1"/>
  <c r="MC68"/>
  <c r="ML68" s="1"/>
  <c r="MC69"/>
  <c r="ML69" s="1"/>
  <c r="MC70"/>
  <c r="ML70" s="1"/>
  <c r="MC71"/>
  <c r="ML71" s="1"/>
  <c r="MC72"/>
  <c r="ML72" s="1"/>
  <c r="MC73"/>
  <c r="ML73" s="1"/>
  <c r="MC3"/>
  <c r="ML3" s="1"/>
  <c r="MD9"/>
  <c r="MD11"/>
  <c r="MD12"/>
  <c r="AA55" i="24"/>
  <c r="AJ55" s="1"/>
  <c r="AA43"/>
  <c r="AJ43" s="1"/>
  <c r="AA42"/>
  <c r="AJ42" s="1"/>
  <c r="AA22"/>
  <c r="AJ22" s="1"/>
  <c r="AA21"/>
  <c r="AJ21" s="1"/>
  <c r="AA17"/>
  <c r="AJ17" s="1"/>
  <c r="AA12"/>
  <c r="AJ12" s="1"/>
  <c r="AA11"/>
  <c r="AJ11" s="1"/>
  <c r="AA9"/>
  <c r="AJ9" s="1"/>
  <c r="AA4"/>
  <c r="AJ4" s="1"/>
  <c r="AA5"/>
  <c r="AJ5" s="1"/>
  <c r="AA6"/>
  <c r="AJ6" s="1"/>
  <c r="AA7"/>
  <c r="AJ7" s="1"/>
  <c r="AA10"/>
  <c r="AJ10" s="1"/>
  <c r="AA13"/>
  <c r="AJ13" s="1"/>
  <c r="AA15"/>
  <c r="AJ15" s="1"/>
  <c r="AA16"/>
  <c r="AJ16" s="1"/>
  <c r="AA18"/>
  <c r="AJ18" s="1"/>
  <c r="AA20"/>
  <c r="AJ20" s="1"/>
  <c r="AA23"/>
  <c r="AJ23" s="1"/>
  <c r="AA24"/>
  <c r="AJ24" s="1"/>
  <c r="AA25"/>
  <c r="AJ25" s="1"/>
  <c r="AA26"/>
  <c r="AJ26" s="1"/>
  <c r="AA28"/>
  <c r="AJ28" s="1"/>
  <c r="AA29"/>
  <c r="AJ29" s="1"/>
  <c r="AA30"/>
  <c r="AJ30" s="1"/>
  <c r="AB31"/>
  <c r="AA32"/>
  <c r="AJ32" s="1"/>
  <c r="AA33"/>
  <c r="AJ33" s="1"/>
  <c r="AA34"/>
  <c r="AJ34" s="1"/>
  <c r="AA35"/>
  <c r="AJ35" s="1"/>
  <c r="AA36"/>
  <c r="AJ36" s="1"/>
  <c r="AA37"/>
  <c r="AJ37" s="1"/>
  <c r="AA38"/>
  <c r="AJ38" s="1"/>
  <c r="AA39"/>
  <c r="AJ39" s="1"/>
  <c r="AA40"/>
  <c r="AJ40" s="1"/>
  <c r="AA41"/>
  <c r="AJ41" s="1"/>
  <c r="AA44"/>
  <c r="AJ44" s="1"/>
  <c r="AA45"/>
  <c r="AJ45" s="1"/>
  <c r="AA46"/>
  <c r="AJ46" s="1"/>
  <c r="AA47"/>
  <c r="AJ47" s="1"/>
  <c r="AA48"/>
  <c r="AJ48" s="1"/>
  <c r="AA51"/>
  <c r="AJ51" s="1"/>
  <c r="AA52"/>
  <c r="AJ52" s="1"/>
  <c r="AA53"/>
  <c r="AJ53" s="1"/>
  <c r="AA54"/>
  <c r="AJ54" s="1"/>
  <c r="AA56"/>
  <c r="AJ56" s="1"/>
  <c r="AA57"/>
  <c r="AJ57" s="1"/>
  <c r="AA59"/>
  <c r="AJ59" s="1"/>
  <c r="AA60"/>
  <c r="AJ60" s="1"/>
  <c r="AA61"/>
  <c r="AJ61" s="1"/>
  <c r="AA62"/>
  <c r="AJ62" s="1"/>
  <c r="AA63"/>
  <c r="AJ63" s="1"/>
  <c r="AA64"/>
  <c r="AJ64" s="1"/>
  <c r="AA65"/>
  <c r="AJ65" s="1"/>
  <c r="AA66"/>
  <c r="AJ66" s="1"/>
  <c r="AA67"/>
  <c r="AJ67" s="1"/>
  <c r="AA68"/>
  <c r="AJ68" s="1"/>
  <c r="AA69"/>
  <c r="AJ69" s="1"/>
  <c r="AA70"/>
  <c r="AJ70" s="1"/>
  <c r="AA72"/>
  <c r="AJ72" s="1"/>
  <c r="AA3"/>
  <c r="AJ3" s="1"/>
  <c r="MC74" i="19" l="1"/>
  <c r="ML14"/>
  <c r="MD43"/>
  <c r="MD42"/>
  <c r="MD22"/>
  <c r="ML21"/>
  <c r="MD17"/>
  <c r="ML17"/>
  <c r="MD31"/>
  <c r="ML31"/>
  <c r="BG74"/>
  <c r="BH74"/>
  <c r="CE76"/>
  <c r="CF76"/>
  <c r="DS74"/>
  <c r="DT74"/>
  <c r="EY74"/>
  <c r="EZ74"/>
  <c r="FE92" i="12"/>
  <c r="FF92"/>
  <c r="GM92" i="19"/>
  <c r="GN92"/>
  <c r="FM126" i="12"/>
  <c r="FN126"/>
  <c r="GC130"/>
  <c r="GD130"/>
  <c r="JG74" i="19"/>
  <c r="JH74"/>
  <c r="GL130" i="12"/>
  <c r="GM130"/>
  <c r="FG91" i="19" l="1"/>
  <c r="EW93"/>
  <c r="LT74"/>
  <c r="LS74"/>
  <c r="GG55" l="1"/>
  <c r="FY55"/>
  <c r="FQ55"/>
  <c r="FQ89"/>
  <c r="LU14" l="1"/>
  <c r="MD14" s="1"/>
  <c r="CL85" i="23" l="1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W4"/>
  <c r="DF4" s="1"/>
  <c r="CO4"/>
  <c r="CP4" s="1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J14"/>
  <c r="FK14" s="1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B22"/>
  <c r="FC22" s="1"/>
  <c r="FK21"/>
  <c r="FC21"/>
  <c r="FK20"/>
  <c r="FC20"/>
  <c r="FK19"/>
  <c r="FC19"/>
  <c r="FK18"/>
  <c r="FC18"/>
  <c r="FK17"/>
  <c r="FC17"/>
  <c r="FK16"/>
  <c r="FC16"/>
  <c r="FK15"/>
  <c r="FC15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88" i="19"/>
  <c r="LK74"/>
  <c r="LJ74"/>
  <c r="LI74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2" s="1"/>
  <c r="LN21"/>
  <c r="LN20"/>
  <c r="LN19"/>
  <c r="LN18"/>
  <c r="LN17"/>
  <c r="LN16"/>
  <c r="LM15"/>
  <c r="LM14"/>
  <c r="LN14" s="1"/>
  <c r="LN13"/>
  <c r="LM12"/>
  <c r="LN12" s="1"/>
  <c r="LM11"/>
  <c r="LN11" s="1"/>
  <c r="LN10"/>
  <c r="LM9"/>
  <c r="LN9" s="1"/>
  <c r="LN8"/>
  <c r="LN7"/>
  <c r="LN6"/>
  <c r="LN5"/>
  <c r="LM4"/>
  <c r="LN4" s="1"/>
  <c r="LN3"/>
  <c r="CX4" i="23" l="1"/>
  <c r="CP43"/>
  <c r="FK14" i="20"/>
  <c r="FK55"/>
  <c r="CX12" i="23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5" i="19"/>
  <c r="LM74"/>
  <c r="FS12" i="21"/>
  <c r="CP55" i="23"/>
  <c r="FK11" i="21"/>
  <c r="FK12"/>
  <c r="LU89" i="19" l="1"/>
  <c r="LU88"/>
  <c r="LU87"/>
  <c r="LU55" l="1"/>
  <c r="MD55" s="1"/>
  <c r="LU86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LB74"/>
  <c r="LE74" s="1"/>
  <c r="LF15" l="1"/>
  <c r="LN15"/>
  <c r="LU4"/>
  <c r="MD4" s="1"/>
  <c r="LU5" l="1"/>
  <c r="MD5" s="1"/>
  <c r="LU6"/>
  <c r="MD6" s="1"/>
  <c r="LU7"/>
  <c r="MD7" s="1"/>
  <c r="LU8"/>
  <c r="MD8" s="1"/>
  <c r="LU10"/>
  <c r="MD10" s="1"/>
  <c r="LU13"/>
  <c r="MD13" s="1"/>
  <c r="LU15"/>
  <c r="MD15" s="1"/>
  <c r="LU16"/>
  <c r="MD16" s="1"/>
  <c r="LU18"/>
  <c r="MD18" s="1"/>
  <c r="LU19"/>
  <c r="MD19" s="1"/>
  <c r="LU20"/>
  <c r="MD20" s="1"/>
  <c r="LU21"/>
  <c r="MD21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V3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LQ74"/>
  <c r="LR74"/>
  <c r="LV17"/>
  <c r="LV42"/>
  <c r="LU74" l="1"/>
  <c r="MD74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T71" s="1"/>
  <c r="AB71" s="1"/>
  <c r="S72"/>
  <c r="S73"/>
  <c r="T7"/>
  <c r="T31"/>
  <c r="S3"/>
  <c r="AB3" s="1"/>
  <c r="GE31" i="12"/>
  <c r="GE22"/>
  <c r="GN22"/>
  <c r="GO19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O4" s="1"/>
  <c r="GN5"/>
  <c r="GO5" s="1"/>
  <c r="GN6"/>
  <c r="GO6" s="1"/>
  <c r="GN7"/>
  <c r="GO7" s="1"/>
  <c r="GN8"/>
  <c r="GO8" s="1"/>
  <c r="GN9"/>
  <c r="GO9" s="1"/>
  <c r="GN10"/>
  <c r="GO10" s="1"/>
  <c r="GN11"/>
  <c r="GO11" s="1"/>
  <c r="GN12"/>
  <c r="GO12" s="1"/>
  <c r="GN13"/>
  <c r="GO13" s="1"/>
  <c r="GN14"/>
  <c r="GO14" s="1"/>
  <c r="GN15"/>
  <c r="GO15" s="1"/>
  <c r="GN16"/>
  <c r="GO16" s="1"/>
  <c r="GN17"/>
  <c r="GO17" s="1"/>
  <c r="GN18"/>
  <c r="GO18" s="1"/>
  <c r="GN20"/>
  <c r="GO20" s="1"/>
  <c r="GN21"/>
  <c r="GO21" s="1"/>
  <c r="GN23"/>
  <c r="GO23" s="1"/>
  <c r="GN24"/>
  <c r="GN25"/>
  <c r="GO25" s="1"/>
  <c r="GN26"/>
  <c r="GO26" s="1"/>
  <c r="GN27"/>
  <c r="GO27" s="1"/>
  <c r="GN28"/>
  <c r="GO28" s="1"/>
  <c r="GN29"/>
  <c r="GO29" s="1"/>
  <c r="GN30"/>
  <c r="GO30" s="1"/>
  <c r="GN31"/>
  <c r="GN32"/>
  <c r="GN33"/>
  <c r="GO33" s="1"/>
  <c r="GN34"/>
  <c r="GO34" s="1"/>
  <c r="GN35"/>
  <c r="GO35" s="1"/>
  <c r="GN36"/>
  <c r="GO36" s="1"/>
  <c r="GN37"/>
  <c r="GO37" s="1"/>
  <c r="GN38"/>
  <c r="GO38" s="1"/>
  <c r="GN39"/>
  <c r="GO39" s="1"/>
  <c r="GN40"/>
  <c r="GO40" s="1"/>
  <c r="GN41"/>
  <c r="GO41" s="1"/>
  <c r="GN42"/>
  <c r="GO42" s="1"/>
  <c r="GN43"/>
  <c r="GO43" s="1"/>
  <c r="GN44"/>
  <c r="GO44" s="1"/>
  <c r="GN45"/>
  <c r="GO45" s="1"/>
  <c r="GN46"/>
  <c r="GO46" s="1"/>
  <c r="GN47"/>
  <c r="GO47" s="1"/>
  <c r="GN48"/>
  <c r="GO48" s="1"/>
  <c r="GN49"/>
  <c r="GO49" s="1"/>
  <c r="GN50"/>
  <c r="GO50" s="1"/>
  <c r="GN51"/>
  <c r="GO51" s="1"/>
  <c r="GN52"/>
  <c r="GN53"/>
  <c r="GO53" s="1"/>
  <c r="GN54"/>
  <c r="GO54" s="1"/>
  <c r="GN55"/>
  <c r="GO55" s="1"/>
  <c r="GN56"/>
  <c r="GO56" s="1"/>
  <c r="GN57"/>
  <c r="GO57" s="1"/>
  <c r="GN58"/>
  <c r="GO58" s="1"/>
  <c r="GN59"/>
  <c r="GO59" s="1"/>
  <c r="GN60"/>
  <c r="GO60" s="1"/>
  <c r="GN61"/>
  <c r="GO61" s="1"/>
  <c r="GN62"/>
  <c r="GO62" s="1"/>
  <c r="GN63"/>
  <c r="GO63" s="1"/>
  <c r="GN64"/>
  <c r="GO64" s="1"/>
  <c r="GN65"/>
  <c r="GO65" s="1"/>
  <c r="GN66"/>
  <c r="GO66" s="1"/>
  <c r="GN67"/>
  <c r="GO67" s="1"/>
  <c r="GN68"/>
  <c r="GO68" s="1"/>
  <c r="GN69"/>
  <c r="GO69" s="1"/>
  <c r="GN70"/>
  <c r="GO70" s="1"/>
  <c r="GN71"/>
  <c r="GO71" s="1"/>
  <c r="GN72"/>
  <c r="GO72" s="1"/>
  <c r="GN73"/>
  <c r="GO73" s="1"/>
  <c r="GN74"/>
  <c r="GO74" s="1"/>
  <c r="GN75"/>
  <c r="GO75" s="1"/>
  <c r="GN76"/>
  <c r="GO76" s="1"/>
  <c r="GN3"/>
  <c r="GO3" s="1"/>
  <c r="T51" i="24" l="1"/>
  <c r="T63"/>
  <c r="T39"/>
  <c r="T55"/>
  <c r="T47"/>
  <c r="T35"/>
  <c r="T38"/>
  <c r="T34"/>
  <c r="T27"/>
  <c r="T66"/>
  <c r="T42"/>
  <c r="T62"/>
  <c r="T19"/>
  <c r="T58"/>
  <c r="T54"/>
  <c r="T50"/>
  <c r="T46"/>
  <c r="T23"/>
  <c r="T15"/>
  <c r="GO22" i="12"/>
  <c r="T3" i="24"/>
  <c r="T70"/>
  <c r="T30"/>
  <c r="T6"/>
  <c r="T29"/>
  <c r="AB29"/>
  <c r="T25"/>
  <c r="AB25"/>
  <c r="AB21"/>
  <c r="T17"/>
  <c r="AB17"/>
  <c r="T13"/>
  <c r="AB13"/>
  <c r="AB9"/>
  <c r="T5"/>
  <c r="AB5"/>
  <c r="T67"/>
  <c r="T59"/>
  <c r="T73"/>
  <c r="AB73" s="1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S85"/>
  <c r="DZ85"/>
  <c r="EA85"/>
  <c r="OP85" i="13"/>
  <c r="OQ85"/>
  <c r="KK85" i="19"/>
  <c r="KL85"/>
  <c r="OT85" i="13" l="1"/>
  <c r="ED85" i="20"/>
  <c r="DV85"/>
  <c r="EL85" i="21"/>
  <c r="BQ85" i="23"/>
  <c r="KO85" i="19"/>
  <c r="BQ43" i="23"/>
  <c r="BM74" l="1"/>
  <c r="BN74"/>
  <c r="BQ4"/>
  <c r="BR4" s="1"/>
  <c r="BQ5"/>
  <c r="BQ6"/>
  <c r="BR6" s="1"/>
  <c r="BQ7"/>
  <c r="BR7" s="1"/>
  <c r="BQ8"/>
  <c r="BR8" s="1"/>
  <c r="BQ9"/>
  <c r="BR9" s="1"/>
  <c r="BQ10"/>
  <c r="BR10" s="1"/>
  <c r="BQ13"/>
  <c r="BR13" s="1"/>
  <c r="BQ15"/>
  <c r="BR15" s="1"/>
  <c r="BQ16"/>
  <c r="BQ18"/>
  <c r="BR18" s="1"/>
  <c r="BQ19"/>
  <c r="BQ20"/>
  <c r="BR20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2"/>
  <c r="BR32" s="1"/>
  <c r="BQ33"/>
  <c r="BR33" s="1"/>
  <c r="BQ34"/>
  <c r="BR34" s="1"/>
  <c r="BQ35"/>
  <c r="BQ36"/>
  <c r="BR36" s="1"/>
  <c r="BQ37"/>
  <c r="BR37" s="1"/>
  <c r="BQ38"/>
  <c r="BR38" s="1"/>
  <c r="BQ39"/>
  <c r="BQ40"/>
  <c r="BR40" s="1"/>
  <c r="BQ41"/>
  <c r="BR41" s="1"/>
  <c r="BQ44"/>
  <c r="BR44" s="1"/>
  <c r="BQ45"/>
  <c r="BQ46"/>
  <c r="BR46" s="1"/>
  <c r="BQ47"/>
  <c r="BR47" s="1"/>
  <c r="BQ48"/>
  <c r="BR48" s="1"/>
  <c r="BQ49"/>
  <c r="BQ50"/>
  <c r="BR50" s="1"/>
  <c r="BQ51"/>
  <c r="BR51" s="1"/>
  <c r="BQ52"/>
  <c r="BR52" s="1"/>
  <c r="BQ53"/>
  <c r="BR53" s="1"/>
  <c r="BQ54"/>
  <c r="BR54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3"/>
  <c r="BR3" s="1"/>
  <c r="BR5"/>
  <c r="BR11"/>
  <c r="BR12"/>
  <c r="BR14"/>
  <c r="BR16"/>
  <c r="BR17"/>
  <c r="BR19"/>
  <c r="BR21"/>
  <c r="BR22"/>
  <c r="BR31"/>
  <c r="BR35"/>
  <c r="BR39"/>
  <c r="BR42"/>
  <c r="BR43"/>
  <c r="BR45"/>
  <c r="BR49"/>
  <c r="BR55"/>
  <c r="BR65"/>
  <c r="ED43" i="21"/>
  <c r="EL14"/>
  <c r="EL12"/>
  <c r="EL11"/>
  <c r="EH74"/>
  <c r="EI74"/>
  <c r="EL5"/>
  <c r="EM5" s="1"/>
  <c r="EL6"/>
  <c r="EM6" s="1"/>
  <c r="EL7"/>
  <c r="EM7" s="1"/>
  <c r="EL8"/>
  <c r="EM8" s="1"/>
  <c r="EL10"/>
  <c r="EL13"/>
  <c r="EM13" s="1"/>
  <c r="EL15"/>
  <c r="EM15" s="1"/>
  <c r="EL16"/>
  <c r="EM16" s="1"/>
  <c r="EL18"/>
  <c r="EM18" s="1"/>
  <c r="EL19"/>
  <c r="EM19" s="1"/>
  <c r="EL20"/>
  <c r="EM20" s="1"/>
  <c r="EL23"/>
  <c r="EM23" s="1"/>
  <c r="EL24"/>
  <c r="EM24" s="1"/>
  <c r="EL25"/>
  <c r="EM25" s="1"/>
  <c r="EL26"/>
  <c r="EM26" s="1"/>
  <c r="EL27"/>
  <c r="EM27" s="1"/>
  <c r="EL28"/>
  <c r="EM28" s="1"/>
  <c r="EL29"/>
  <c r="EM29" s="1"/>
  <c r="EL30"/>
  <c r="EM30" s="1"/>
  <c r="EL32"/>
  <c r="EM32" s="1"/>
  <c r="EL33"/>
  <c r="EM33" s="1"/>
  <c r="EL34"/>
  <c r="EM34" s="1"/>
  <c r="EL35"/>
  <c r="EM35" s="1"/>
  <c r="EL36"/>
  <c r="EM36" s="1"/>
  <c r="EL37"/>
  <c r="EM37" s="1"/>
  <c r="EL38"/>
  <c r="EM38" s="1"/>
  <c r="EL39"/>
  <c r="EM39" s="1"/>
  <c r="EL40"/>
  <c r="EM40" s="1"/>
  <c r="EL41"/>
  <c r="EM41" s="1"/>
  <c r="EL43"/>
  <c r="EL44"/>
  <c r="EM44" s="1"/>
  <c r="EL45"/>
  <c r="EM45" s="1"/>
  <c r="EL46"/>
  <c r="EM46" s="1"/>
  <c r="EL47"/>
  <c r="EM47" s="1"/>
  <c r="EL48"/>
  <c r="EM48" s="1"/>
  <c r="EL49"/>
  <c r="EM49" s="1"/>
  <c r="EL50"/>
  <c r="EM50" s="1"/>
  <c r="EL51"/>
  <c r="EM51" s="1"/>
  <c r="EL52"/>
  <c r="EM52" s="1"/>
  <c r="EL53"/>
  <c r="EM53" s="1"/>
  <c r="EL54"/>
  <c r="EM54" s="1"/>
  <c r="EL56"/>
  <c r="EM56" s="1"/>
  <c r="EL57"/>
  <c r="EM57" s="1"/>
  <c r="EL58"/>
  <c r="EM58" s="1"/>
  <c r="EL59"/>
  <c r="EM59" s="1"/>
  <c r="EL60"/>
  <c r="EM60" s="1"/>
  <c r="EL61"/>
  <c r="EM61" s="1"/>
  <c r="EL62"/>
  <c r="EM62" s="1"/>
  <c r="EL63"/>
  <c r="EM63" s="1"/>
  <c r="EL64"/>
  <c r="EL65"/>
  <c r="EM65" s="1"/>
  <c r="EL66"/>
  <c r="EM66" s="1"/>
  <c r="EL67"/>
  <c r="EM67" s="1"/>
  <c r="EL68"/>
  <c r="EM68" s="1"/>
  <c r="EL69"/>
  <c r="EM69" s="1"/>
  <c r="EL70"/>
  <c r="EM70" s="1"/>
  <c r="EL71"/>
  <c r="EM71" s="1"/>
  <c r="EL72"/>
  <c r="EM72" s="1"/>
  <c r="EL73"/>
  <c r="EM73" s="1"/>
  <c r="EL3"/>
  <c r="EM3" s="1"/>
  <c r="EM4"/>
  <c r="EM9"/>
  <c r="EM10"/>
  <c r="EM17"/>
  <c r="EM21"/>
  <c r="EM22"/>
  <c r="EM31"/>
  <c r="EM42"/>
  <c r="EM55"/>
  <c r="EM64"/>
  <c r="ED22" i="20"/>
  <c r="ED2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E24" s="1"/>
  <c r="ED25"/>
  <c r="ED26"/>
  <c r="EE26" s="1"/>
  <c r="ED27"/>
  <c r="EE27" s="1"/>
  <c r="ED28"/>
  <c r="ED29"/>
  <c r="ED30"/>
  <c r="ED32"/>
  <c r="EE32" s="1"/>
  <c r="ED33"/>
  <c r="ED34"/>
  <c r="ED35"/>
  <c r="ED36"/>
  <c r="EE36" s="1"/>
  <c r="ED37"/>
  <c r="EE37" s="1"/>
  <c r="ED38"/>
  <c r="EE38" s="1"/>
  <c r="ED39"/>
  <c r="EE39" s="1"/>
  <c r="ED40"/>
  <c r="EE40" s="1"/>
  <c r="ED41"/>
  <c r="EE41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D51"/>
  <c r="ED52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3"/>
  <c r="EE3" s="1"/>
  <c r="EE4"/>
  <c r="EE5"/>
  <c r="EE6"/>
  <c r="EE7"/>
  <c r="EE9"/>
  <c r="EE10"/>
  <c r="EE13"/>
  <c r="EE15"/>
  <c r="EE17"/>
  <c r="EE18"/>
  <c r="EE19"/>
  <c r="EE20"/>
  <c r="EE25"/>
  <c r="EE28"/>
  <c r="EE29"/>
  <c r="EE30"/>
  <c r="EE31"/>
  <c r="EE33"/>
  <c r="EE34"/>
  <c r="EE35"/>
  <c r="EE42"/>
  <c r="EE50"/>
  <c r="EE51"/>
  <c r="EE52"/>
  <c r="OT55" i="13"/>
  <c r="OT22"/>
  <c r="OP74"/>
  <c r="OQ74"/>
  <c r="OT5"/>
  <c r="OT6"/>
  <c r="OU6" s="1"/>
  <c r="OT7"/>
  <c r="OU7" s="1"/>
  <c r="OT8"/>
  <c r="OT10"/>
  <c r="OU10" s="1"/>
  <c r="OT13"/>
  <c r="OT14"/>
  <c r="OU14" s="1"/>
  <c r="OT15"/>
  <c r="OU15" s="1"/>
  <c r="OT16"/>
  <c r="OU16" s="1"/>
  <c r="OT18"/>
  <c r="OU18" s="1"/>
  <c r="OT19"/>
  <c r="OU19" s="1"/>
  <c r="OT20"/>
  <c r="OU20" s="1"/>
  <c r="OT21"/>
  <c r="OU21" s="1"/>
  <c r="OT23"/>
  <c r="OT24"/>
  <c r="OU24" s="1"/>
  <c r="OT25"/>
  <c r="OU25" s="1"/>
  <c r="OT26"/>
  <c r="OU26" s="1"/>
  <c r="OT27"/>
  <c r="OU27" s="1"/>
  <c r="OT28"/>
  <c r="OU28" s="1"/>
  <c r="OT29"/>
  <c r="OU29" s="1"/>
  <c r="OT30"/>
  <c r="OU30" s="1"/>
  <c r="OT32"/>
  <c r="OU32" s="1"/>
  <c r="OT33"/>
  <c r="OU33" s="1"/>
  <c r="OT34"/>
  <c r="OU34" s="1"/>
  <c r="OT35"/>
  <c r="OU35" s="1"/>
  <c r="OT36"/>
  <c r="OU36" s="1"/>
  <c r="OT37"/>
  <c r="OU37" s="1"/>
  <c r="OT38"/>
  <c r="OU38" s="1"/>
  <c r="OT39"/>
  <c r="OU39" s="1"/>
  <c r="OT40"/>
  <c r="OU40" s="1"/>
  <c r="OT41"/>
  <c r="OU41" s="1"/>
  <c r="OT44"/>
  <c r="OU44" s="1"/>
  <c r="OT45"/>
  <c r="OU45" s="1"/>
  <c r="OT46"/>
  <c r="OU46" s="1"/>
  <c r="OT47"/>
  <c r="OU47" s="1"/>
  <c r="OT48"/>
  <c r="OU48" s="1"/>
  <c r="OT49"/>
  <c r="OU49" s="1"/>
  <c r="OT50"/>
  <c r="OU50" s="1"/>
  <c r="OT51"/>
  <c r="OU51" s="1"/>
  <c r="OT52"/>
  <c r="OU52" s="1"/>
  <c r="OT53"/>
  <c r="OU53" s="1"/>
  <c r="OT54"/>
  <c r="OU54" s="1"/>
  <c r="OT56"/>
  <c r="OU56" s="1"/>
  <c r="OT57"/>
  <c r="OU57" s="1"/>
  <c r="OT58"/>
  <c r="OU58" s="1"/>
  <c r="OT59"/>
  <c r="OU59" s="1"/>
  <c r="OT60"/>
  <c r="OU60" s="1"/>
  <c r="OT61"/>
  <c r="OU61" s="1"/>
  <c r="OT62"/>
  <c r="OU62" s="1"/>
  <c r="OT63"/>
  <c r="OU63" s="1"/>
  <c r="OT64"/>
  <c r="OU64" s="1"/>
  <c r="OT65"/>
  <c r="OU65" s="1"/>
  <c r="OT66"/>
  <c r="OU66" s="1"/>
  <c r="OT67"/>
  <c r="OT68"/>
  <c r="OU68" s="1"/>
  <c r="OT69"/>
  <c r="OU69" s="1"/>
  <c r="OT70"/>
  <c r="OU70" s="1"/>
  <c r="OT71"/>
  <c r="OU71" s="1"/>
  <c r="OT72"/>
  <c r="OU72" s="1"/>
  <c r="OT73"/>
  <c r="OU73" s="1"/>
  <c r="OT3"/>
  <c r="OU3" s="1"/>
  <c r="OU4"/>
  <c r="OU5"/>
  <c r="OU8"/>
  <c r="OU9"/>
  <c r="OU11"/>
  <c r="OU12"/>
  <c r="OU13"/>
  <c r="OU17"/>
  <c r="OU23"/>
  <c r="OU31"/>
  <c r="OU42"/>
  <c r="OU43"/>
  <c r="OU67"/>
  <c r="EE21" i="20" l="1"/>
  <c r="EM43" i="21"/>
  <c r="BQ74" i="23"/>
  <c r="EL74" i="21"/>
  <c r="ED74" i="20"/>
  <c r="OT74" i="13"/>
  <c r="KO93" i="19" l="1"/>
  <c r="KO92"/>
  <c r="KO91"/>
  <c r="KO55"/>
  <c r="LV55" s="1"/>
  <c r="KO43"/>
  <c r="KO22"/>
  <c r="LV22" s="1"/>
  <c r="KO21"/>
  <c r="LV21" s="1"/>
  <c r="KO14"/>
  <c r="LV14" s="1"/>
  <c r="KO12"/>
  <c r="LV12" s="1"/>
  <c r="KO11"/>
  <c r="LV11" s="1"/>
  <c r="KO9"/>
  <c r="KO4"/>
  <c r="KO5"/>
  <c r="LV5" s="1"/>
  <c r="KO6"/>
  <c r="KO7"/>
  <c r="KO8"/>
  <c r="LV8" s="1"/>
  <c r="KO10"/>
  <c r="KO13"/>
  <c r="LV13" s="1"/>
  <c r="KO15"/>
  <c r="KO16"/>
  <c r="LV16" s="1"/>
  <c r="KO18"/>
  <c r="KO19"/>
  <c r="KO20"/>
  <c r="LV20" s="1"/>
  <c r="KO23"/>
  <c r="KO24"/>
  <c r="LV24" s="1"/>
  <c r="KO25"/>
  <c r="LV25" s="1"/>
  <c r="KO26"/>
  <c r="KO27"/>
  <c r="KO28"/>
  <c r="LV28" s="1"/>
  <c r="KO29"/>
  <c r="LV29" s="1"/>
  <c r="KO30"/>
  <c r="KP31"/>
  <c r="KO32"/>
  <c r="LV32" s="1"/>
  <c r="KO33"/>
  <c r="LV33" s="1"/>
  <c r="KO34"/>
  <c r="KO35"/>
  <c r="KO36"/>
  <c r="LV36" s="1"/>
  <c r="KO37"/>
  <c r="LV37" s="1"/>
  <c r="KO38"/>
  <c r="KO39"/>
  <c r="KO40"/>
  <c r="LV40" s="1"/>
  <c r="KO41"/>
  <c r="LV41" s="1"/>
  <c r="KP42"/>
  <c r="KO44"/>
  <c r="LV44" s="1"/>
  <c r="KO45"/>
  <c r="LV45" s="1"/>
  <c r="KO46"/>
  <c r="KO47"/>
  <c r="KO48"/>
  <c r="LV48" s="1"/>
  <c r="KO49"/>
  <c r="LV49" s="1"/>
  <c r="KO50"/>
  <c r="KO51"/>
  <c r="KO52"/>
  <c r="LV52" s="1"/>
  <c r="KO53"/>
  <c r="LV53" s="1"/>
  <c r="KO54"/>
  <c r="KO56"/>
  <c r="LV56" s="1"/>
  <c r="KO57"/>
  <c r="LV57" s="1"/>
  <c r="KO58"/>
  <c r="KO59"/>
  <c r="KO60"/>
  <c r="LV60" s="1"/>
  <c r="KO61"/>
  <c r="LV61" s="1"/>
  <c r="KO62"/>
  <c r="KO63"/>
  <c r="KO64"/>
  <c r="LV64" s="1"/>
  <c r="KO65"/>
  <c r="LV65" s="1"/>
  <c r="KO66"/>
  <c r="KO67"/>
  <c r="KO68"/>
  <c r="LV68" s="1"/>
  <c r="KO69"/>
  <c r="LV69" s="1"/>
  <c r="KO70"/>
  <c r="KO71"/>
  <c r="KO72"/>
  <c r="LV72" s="1"/>
  <c r="KO73"/>
  <c r="KO3"/>
  <c r="KP17"/>
  <c r="KP28"/>
  <c r="KK74"/>
  <c r="KL74"/>
  <c r="KP36" l="1"/>
  <c r="KP40"/>
  <c r="KP32"/>
  <c r="KP24"/>
  <c r="KP5"/>
  <c r="KP37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4"/>
  <c r="KC74"/>
  <c r="KD74"/>
  <c r="KG74" l="1"/>
  <c r="KG70"/>
  <c r="KP70" s="1"/>
  <c r="KG55" l="1"/>
  <c r="KP55" s="1"/>
  <c r="KG21"/>
  <c r="KP21" s="1"/>
  <c r="KH81" l="1"/>
  <c r="KH82"/>
  <c r="KH83"/>
  <c r="KH84"/>
  <c r="KH80"/>
  <c r="KC85"/>
  <c r="KD85"/>
  <c r="BJ81" i="23"/>
  <c r="BJ82"/>
  <c r="BJ83"/>
  <c r="BJ84"/>
  <c r="BJ80"/>
  <c r="BE85"/>
  <c r="BF85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KH42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P22" s="1"/>
  <c r="KH20"/>
  <c r="KH19"/>
  <c r="KH18"/>
  <c r="KH17"/>
  <c r="KH16"/>
  <c r="KH15"/>
  <c r="KG14"/>
  <c r="KH13"/>
  <c r="KG12"/>
  <c r="KP12" s="1"/>
  <c r="KG11"/>
  <c r="KH10"/>
  <c r="KG9"/>
  <c r="KH8"/>
  <c r="KH7"/>
  <c r="KH6"/>
  <c r="KH5"/>
  <c r="KG4"/>
  <c r="KH3"/>
  <c r="BI85" i="23" l="1"/>
  <c r="EE12" i="20"/>
  <c r="EE22"/>
  <c r="EE11"/>
  <c r="ED85" i="21"/>
  <c r="OU55" i="13"/>
  <c r="OU22"/>
  <c r="OL85"/>
  <c r="KG85" i="19"/>
  <c r="EM14" i="21"/>
  <c r="EM12"/>
  <c r="KP14" i="19"/>
  <c r="KP4"/>
  <c r="KP11"/>
  <c r="KP9"/>
  <c r="KP43"/>
  <c r="JY70"/>
  <c r="KH70" s="1"/>
  <c r="JQ102"/>
  <c r="JQ21"/>
  <c r="JQ73"/>
  <c r="JY21" l="1"/>
  <c r="KH21" s="1"/>
  <c r="JU74" l="1"/>
  <c r="JV74"/>
  <c r="JZ96"/>
  <c r="JY74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5" i="19"/>
  <c r="JU85"/>
  <c r="JZ84"/>
  <c r="JZ83"/>
  <c r="JZ82"/>
  <c r="JZ81"/>
  <c r="JZ80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JZ42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KH22" s="1"/>
  <c r="JZ20"/>
  <c r="JZ19"/>
  <c r="JZ18"/>
  <c r="JZ17"/>
  <c r="JZ16"/>
  <c r="JZ15"/>
  <c r="JY14"/>
  <c r="JZ13"/>
  <c r="JY12"/>
  <c r="KH12" s="1"/>
  <c r="JY11"/>
  <c r="JZ10"/>
  <c r="JY9"/>
  <c r="JZ8"/>
  <c r="JZ7"/>
  <c r="JZ6"/>
  <c r="JZ5"/>
  <c r="JY4"/>
  <c r="JZ3"/>
  <c r="DN85" i="20" l="1"/>
  <c r="BA85" i="23"/>
  <c r="BJ11"/>
  <c r="DO12" i="20"/>
  <c r="DW12"/>
  <c r="DO11"/>
  <c r="DW11"/>
  <c r="DO14"/>
  <c r="DO22"/>
  <c r="DW22"/>
  <c r="DV85" i="21"/>
  <c r="OM55" i="13"/>
  <c r="OD85"/>
  <c r="JY85" i="19"/>
  <c r="EE14" i="21"/>
  <c r="EE11"/>
  <c r="EE55"/>
  <c r="KH11" i="19"/>
  <c r="KH14"/>
  <c r="KH4"/>
  <c r="KH43"/>
  <c r="KH9"/>
  <c r="JI101"/>
  <c r="JM74" l="1"/>
  <c r="JN74"/>
  <c r="JQ74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5" i="19"/>
  <c r="JM85"/>
  <c r="JR84"/>
  <c r="JR83"/>
  <c r="JR82"/>
  <c r="JR81"/>
  <c r="JR80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JR42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JR20"/>
  <c r="JR19"/>
  <c r="JR18"/>
  <c r="JR17"/>
  <c r="JR16"/>
  <c r="JR15"/>
  <c r="JQ14"/>
  <c r="JR13"/>
  <c r="JQ12"/>
  <c r="JQ11"/>
  <c r="JZ11" s="1"/>
  <c r="JR10"/>
  <c r="JQ9"/>
  <c r="JR8"/>
  <c r="JR7"/>
  <c r="JR6"/>
  <c r="JR5"/>
  <c r="JQ4"/>
  <c r="JR3"/>
  <c r="JF85"/>
  <c r="JE85"/>
  <c r="JJ84"/>
  <c r="JJ83"/>
  <c r="JJ82"/>
  <c r="JJ81"/>
  <c r="JJ80"/>
  <c r="BB11" i="23" l="1"/>
  <c r="BB12"/>
  <c r="BB22"/>
  <c r="AS85"/>
  <c r="OE21" i="13"/>
  <c r="OE55"/>
  <c r="OE22"/>
  <c r="NV85"/>
  <c r="JQ85" i="19"/>
  <c r="DW14" i="21"/>
  <c r="DN85"/>
  <c r="DW11"/>
  <c r="DW22"/>
  <c r="DW55"/>
  <c r="DF85"/>
  <c r="DW21"/>
  <c r="JZ9" i="19"/>
  <c r="JZ12"/>
  <c r="JI85"/>
  <c r="JZ22"/>
  <c r="JZ14"/>
  <c r="JZ43"/>
  <c r="JZ4"/>
  <c r="JZ21"/>
  <c r="GE52" i="12"/>
  <c r="GE32"/>
  <c r="GE24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GF24" l="1"/>
  <c r="GO24"/>
  <c r="GF52"/>
  <c r="GO52"/>
  <c r="GF32"/>
  <c r="GO32"/>
  <c r="JE74" i="19"/>
  <c r="JF74"/>
  <c r="JI74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JJ54"/>
  <c r="JJ53"/>
  <c r="JJ52"/>
  <c r="JJ51"/>
  <c r="JJ50"/>
  <c r="JJ49"/>
  <c r="JJ48"/>
  <c r="JJ47"/>
  <c r="JJ46"/>
  <c r="JJ45"/>
  <c r="JJ44"/>
  <c r="JI43"/>
  <c r="JJ42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R22" s="1"/>
  <c r="JI21"/>
  <c r="JJ20"/>
  <c r="JJ19"/>
  <c r="JJ18"/>
  <c r="JJ17"/>
  <c r="JJ16"/>
  <c r="JJ15"/>
  <c r="JI14"/>
  <c r="JJ13"/>
  <c r="JI12"/>
  <c r="JI11"/>
  <c r="JJ10"/>
  <c r="JI9"/>
  <c r="JJ8"/>
  <c r="JJ7"/>
  <c r="JJ6"/>
  <c r="JJ5"/>
  <c r="JI4"/>
  <c r="JR4" s="1"/>
  <c r="JJ3"/>
  <c r="CY22" i="20" l="1"/>
  <c r="CY14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4"/>
  <c r="IY74"/>
  <c r="IW74"/>
  <c r="IX74"/>
  <c r="JA71"/>
  <c r="JJ71" s="1"/>
  <c r="JA72"/>
  <c r="JJ72" s="1"/>
  <c r="JA73"/>
  <c r="JJ73" s="1"/>
  <c r="JA70"/>
  <c r="JJ70" s="1"/>
  <c r="HD74"/>
  <c r="HC74"/>
  <c r="JA96"/>
  <c r="HY107" l="1"/>
  <c r="JA74"/>
  <c r="IO74"/>
  <c r="IP74"/>
  <c r="MP52" i="13"/>
  <c r="IS74" i="19" l="1"/>
  <c r="JB74" s="1"/>
  <c r="MP36" i="13"/>
  <c r="IS73" i="19"/>
  <c r="IS55"/>
  <c r="IS70"/>
  <c r="IS96"/>
  <c r="IK20"/>
  <c r="IK102"/>
  <c r="IK73"/>
  <c r="IK55"/>
  <c r="IK100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5" i="19"/>
  <c r="IW85"/>
  <c r="JB84"/>
  <c r="JB83"/>
  <c r="JB82"/>
  <c r="JB81"/>
  <c r="JB80"/>
  <c r="AK85" i="23" l="1"/>
  <c r="NF85" i="13"/>
  <c r="CX85" i="21"/>
  <c r="JA85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J55" s="1"/>
  <c r="JA43"/>
  <c r="JJ43" s="1"/>
  <c r="JA22"/>
  <c r="JJ22" s="1"/>
  <c r="JA21"/>
  <c r="JJ21" s="1"/>
  <c r="JA14"/>
  <c r="JJ14" s="1"/>
  <c r="JA12"/>
  <c r="JJ12" s="1"/>
  <c r="JA11"/>
  <c r="JJ11" s="1"/>
  <c r="JA9"/>
  <c r="JJ9" s="1"/>
  <c r="JA4"/>
  <c r="JJ4" s="1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Z85" i="23" l="1"/>
  <c r="Y85"/>
  <c r="AC85" l="1"/>
  <c r="CM85" i="21"/>
  <c r="CL85"/>
  <c r="CQ84"/>
  <c r="CQ83"/>
  <c r="CQ82"/>
  <c r="CQ81"/>
  <c r="CQ80"/>
  <c r="CE85" i="20"/>
  <c r="CD85"/>
  <c r="CI84"/>
  <c r="CI83"/>
  <c r="CI82"/>
  <c r="CI81"/>
  <c r="CI80"/>
  <c r="MU85" i="13"/>
  <c r="MT85"/>
  <c r="MY84"/>
  <c r="MY83"/>
  <c r="MY82"/>
  <c r="MY81"/>
  <c r="MY80"/>
  <c r="IP85" i="19"/>
  <c r="IO85"/>
  <c r="IT84"/>
  <c r="IT83"/>
  <c r="IT82"/>
  <c r="IT81"/>
  <c r="IT80"/>
  <c r="CH85" i="20" l="1"/>
  <c r="CP85" i="21"/>
  <c r="MX85" i="13"/>
  <c r="IS85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JB43" s="1"/>
  <c r="IS22"/>
  <c r="JB22" s="1"/>
  <c r="IS21"/>
  <c r="JB21" s="1"/>
  <c r="IS14"/>
  <c r="JB14" s="1"/>
  <c r="IS12"/>
  <c r="JB12" s="1"/>
  <c r="IS11"/>
  <c r="JB11" s="1"/>
  <c r="IS9"/>
  <c r="JB9" s="1"/>
  <c r="IS4"/>
  <c r="JB4" s="1"/>
  <c r="IT17"/>
  <c r="IT31"/>
  <c r="IT42"/>
  <c r="R85" i="23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5" i="19"/>
  <c r="IG85"/>
  <c r="IL84"/>
  <c r="IL83"/>
  <c r="IL82"/>
  <c r="IL81"/>
  <c r="IL80"/>
  <c r="U85" i="23" l="1"/>
  <c r="CH85" i="21"/>
  <c r="BZ85" i="20"/>
  <c r="MP85" i="13"/>
  <c r="IK85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6" i="19" l="1"/>
  <c r="HN17"/>
  <c r="MH96" i="13" l="1"/>
  <c r="MH95"/>
  <c r="MI94"/>
  <c r="IK22" i="19" l="1"/>
  <c r="IT22" s="1"/>
  <c r="IK21"/>
  <c r="IT21" s="1"/>
  <c r="IK14"/>
  <c r="IK12"/>
  <c r="IT12" s="1"/>
  <c r="IK11"/>
  <c r="IT11" s="1"/>
  <c r="IK9"/>
  <c r="IK4"/>
  <c r="IT4" s="1"/>
  <c r="IG74"/>
  <c r="IH74"/>
  <c r="IK5"/>
  <c r="IT5" s="1"/>
  <c r="IK6"/>
  <c r="IT6" s="1"/>
  <c r="IK7"/>
  <c r="IT7" s="1"/>
  <c r="IK8"/>
  <c r="IT8" s="1"/>
  <c r="IK10"/>
  <c r="IT10" s="1"/>
  <c r="IK13"/>
  <c r="IT13" s="1"/>
  <c r="IK15"/>
  <c r="IT15" s="1"/>
  <c r="IK16"/>
  <c r="IT16" s="1"/>
  <c r="IK18"/>
  <c r="IT18" s="1"/>
  <c r="IK19"/>
  <c r="IT19" s="1"/>
  <c r="IT20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T55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T73"/>
  <c r="IK3"/>
  <c r="IL17"/>
  <c r="IL31"/>
  <c r="IL42"/>
  <c r="IT9" l="1"/>
  <c r="IT3"/>
  <c r="IT14"/>
  <c r="IK74"/>
  <c r="IT74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1"/>
  <c r="MI12"/>
  <c r="MI17"/>
  <c r="MI31"/>
  <c r="MI42"/>
  <c r="MI58"/>
  <c r="IC101" i="19"/>
  <c r="IC100"/>
  <c r="IC96"/>
  <c r="CA81" i="21"/>
  <c r="CA82"/>
  <c r="CA83"/>
  <c r="CA84"/>
  <c r="CA80"/>
  <c r="BV85"/>
  <c r="BW85"/>
  <c r="MI66" i="13" l="1"/>
  <c r="MI49"/>
  <c r="MI36"/>
  <c r="MI23"/>
  <c r="MI16"/>
  <c r="MI70"/>
  <c r="MI62"/>
  <c r="MI53"/>
  <c r="MI45"/>
  <c r="MI40"/>
  <c r="MI32"/>
  <c r="MI27"/>
  <c r="MI10"/>
  <c r="MI35"/>
  <c r="BZ85" i="2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1" i="19"/>
  <c r="ID82"/>
  <c r="ID83"/>
  <c r="ID84"/>
  <c r="ID80"/>
  <c r="HY85"/>
  <c r="HZ85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31"/>
  <c r="CA36"/>
  <c r="CA42"/>
  <c r="CA49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7"/>
  <c r="BS31"/>
  <c r="BS42"/>
  <c r="IC14" i="19"/>
  <c r="IC9"/>
  <c r="IC4"/>
  <c r="IC5"/>
  <c r="IL5" s="1"/>
  <c r="IC6"/>
  <c r="IC7"/>
  <c r="IC8"/>
  <c r="IL8" s="1"/>
  <c r="IC10"/>
  <c r="IC11"/>
  <c r="IC12"/>
  <c r="IC13"/>
  <c r="IL13" s="1"/>
  <c r="IC15"/>
  <c r="IC16"/>
  <c r="IL16" s="1"/>
  <c r="ID17"/>
  <c r="IC18"/>
  <c r="IC19"/>
  <c r="IC20"/>
  <c r="IL20" s="1"/>
  <c r="IC21"/>
  <c r="IL21" s="1"/>
  <c r="IC22"/>
  <c r="IC23"/>
  <c r="IC24"/>
  <c r="IL24" s="1"/>
  <c r="IC25"/>
  <c r="IL25" s="1"/>
  <c r="IC26"/>
  <c r="IC27"/>
  <c r="IC28"/>
  <c r="IL28" s="1"/>
  <c r="IC29"/>
  <c r="IL29" s="1"/>
  <c r="IC30"/>
  <c r="ID31"/>
  <c r="IC32"/>
  <c r="IL32" s="1"/>
  <c r="IC33"/>
  <c r="IL33" s="1"/>
  <c r="IC34"/>
  <c r="IC35"/>
  <c r="IC36"/>
  <c r="IL36" s="1"/>
  <c r="IC37"/>
  <c r="IL37" s="1"/>
  <c r="IC38"/>
  <c r="IC39"/>
  <c r="IC40"/>
  <c r="IL40" s="1"/>
  <c r="IC41"/>
  <c r="IL41" s="1"/>
  <c r="ID42"/>
  <c r="IC43"/>
  <c r="IC44"/>
  <c r="IL44" s="1"/>
  <c r="IC45"/>
  <c r="IL45" s="1"/>
  <c r="IC46"/>
  <c r="IC47"/>
  <c r="IC48"/>
  <c r="IL48" s="1"/>
  <c r="IC49"/>
  <c r="IL49" s="1"/>
  <c r="IC50"/>
  <c r="IC51"/>
  <c r="IC52"/>
  <c r="IL52" s="1"/>
  <c r="IC53"/>
  <c r="IL53" s="1"/>
  <c r="IC54"/>
  <c r="IC55"/>
  <c r="IC56"/>
  <c r="IL56" s="1"/>
  <c r="IC57"/>
  <c r="IL57" s="1"/>
  <c r="IC58"/>
  <c r="IC59"/>
  <c r="IC60"/>
  <c r="IL60" s="1"/>
  <c r="IC61"/>
  <c r="IL61" s="1"/>
  <c r="IC62"/>
  <c r="IC63"/>
  <c r="IC64"/>
  <c r="IL64" s="1"/>
  <c r="IC65"/>
  <c r="IL65" s="1"/>
  <c r="IC66"/>
  <c r="IC67"/>
  <c r="IC68"/>
  <c r="IL68" s="1"/>
  <c r="IC69"/>
  <c r="IL69" s="1"/>
  <c r="IC70"/>
  <c r="IC71"/>
  <c r="IC72"/>
  <c r="IL72" s="1"/>
  <c r="IC73"/>
  <c r="IC3"/>
  <c r="IL3" s="1"/>
  <c r="HY74"/>
  <c r="HZ74"/>
  <c r="ID33"/>
  <c r="CA65" i="21" l="1"/>
  <c r="CA57"/>
  <c r="BS39" i="20"/>
  <c r="BS44"/>
  <c r="BS57"/>
  <c r="BS15"/>
  <c r="CA61" i="21"/>
  <c r="CA53"/>
  <c r="CA45"/>
  <c r="CA40"/>
  <c r="CA32"/>
  <c r="CA27"/>
  <c r="BS60" i="20"/>
  <c r="BS52"/>
  <c r="BS48"/>
  <c r="CA71" i="21"/>
  <c r="CA73"/>
  <c r="CA69"/>
  <c r="BS68" i="20"/>
  <c r="CA70" i="21"/>
  <c r="BS65" i="20"/>
  <c r="BS40"/>
  <c r="BS27"/>
  <c r="BS61"/>
  <c r="BS23"/>
  <c r="BS73"/>
  <c r="BS32"/>
  <c r="MH85" i="13"/>
  <c r="CA62" i="21"/>
  <c r="IC85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4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1" i="19"/>
  <c r="HV82"/>
  <c r="HV83"/>
  <c r="HV84"/>
  <c r="HV80"/>
  <c r="HQ85"/>
  <c r="HR85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5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ID4" s="1"/>
  <c r="HU9"/>
  <c r="ID9" s="1"/>
  <c r="HU11"/>
  <c r="ID11" s="1"/>
  <c r="HU12"/>
  <c r="ID12" s="1"/>
  <c r="HU14"/>
  <c r="ID14" s="1"/>
  <c r="HU21"/>
  <c r="ID21" s="1"/>
  <c r="HU22"/>
  <c r="HU55"/>
  <c r="ID55" s="1"/>
  <c r="HQ74"/>
  <c r="HR74"/>
  <c r="HV9" l="1"/>
  <c r="HV4"/>
  <c r="HV21"/>
  <c r="HV12"/>
  <c r="HV11"/>
  <c r="HV22"/>
  <c r="ID22"/>
  <c r="HU74"/>
  <c r="B70" i="22"/>
  <c r="C70"/>
  <c r="BJ25" i="21" l="1"/>
  <c r="BS25" s="1"/>
  <c r="BJ73"/>
  <c r="BS73" s="1"/>
  <c r="LR66" i="13"/>
  <c r="MA66" s="1"/>
  <c r="LR73"/>
  <c r="MA73" s="1"/>
  <c r="HM101" i="19"/>
  <c r="HM55"/>
  <c r="HV55" s="1"/>
  <c r="HM73"/>
  <c r="HV73" s="1"/>
  <c r="HM59"/>
  <c r="HV59" s="1"/>
  <c r="BF85" i="21" l="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5" i="19"/>
  <c r="HJ85"/>
  <c r="HN81"/>
  <c r="HN82"/>
  <c r="HN83"/>
  <c r="HN84"/>
  <c r="HN80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V14" s="1"/>
  <c r="HI74"/>
  <c r="HJ74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BJ85" i="21" l="1"/>
  <c r="BB85" i="20"/>
  <c r="HM85" i="19"/>
  <c r="BB74" i="20"/>
  <c r="LR85" i="13"/>
  <c r="BJ74" i="21"/>
  <c r="LR74" i="13"/>
  <c r="HM74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N59" s="1"/>
  <c r="HE100"/>
  <c r="HE53"/>
  <c r="HN53" s="1"/>
  <c r="HF20"/>
  <c r="HF19"/>
  <c r="BB14" i="21" l="1"/>
  <c r="BK14" s="1"/>
  <c r="AT14" i="20"/>
  <c r="BC14" s="1"/>
  <c r="LJ40" i="13"/>
  <c r="LS40" s="1"/>
  <c r="LJ14"/>
  <c r="LS14" s="1"/>
  <c r="HE55" i="19"/>
  <c r="HN55" s="1"/>
  <c r="HE14"/>
  <c r="HN14" s="1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1" i="19"/>
  <c r="HF82"/>
  <c r="HF83"/>
  <c r="HF84"/>
  <c r="HF80"/>
  <c r="HA85"/>
  <c r="HB85"/>
  <c r="HE85" l="1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4"/>
  <c r="HB74"/>
  <c r="BB74" i="21" l="1"/>
  <c r="AT74" i="20"/>
  <c r="LJ74" i="13"/>
  <c r="HE74" i="19"/>
  <c r="LB40" i="13"/>
  <c r="LK40" s="1"/>
  <c r="GW73" i="19" l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GW14"/>
  <c r="GX7"/>
  <c r="GX8"/>
  <c r="GX9"/>
  <c r="GX10"/>
  <c r="GX89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1" i="19"/>
  <c r="GX82"/>
  <c r="GX83"/>
  <c r="GX84"/>
  <c r="GX80"/>
  <c r="GS85"/>
  <c r="GT85"/>
  <c r="GW85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4" i="19"/>
  <c r="GT74"/>
  <c r="GX4"/>
  <c r="GX5"/>
  <c r="GX3"/>
  <c r="GW74" l="1"/>
  <c r="GO40"/>
  <c r="GX40" s="1"/>
  <c r="GP89"/>
  <c r="AM81" i="21" l="1"/>
  <c r="AM82"/>
  <c r="AM83"/>
  <c r="AM84"/>
  <c r="AM80"/>
  <c r="AH85"/>
  <c r="AI85"/>
  <c r="Z85" i="20"/>
  <c r="AA85"/>
  <c r="KP85" i="13"/>
  <c r="KQ85"/>
  <c r="KU81"/>
  <c r="KU82"/>
  <c r="KU83"/>
  <c r="KU84"/>
  <c r="KU80"/>
  <c r="GP81" i="19"/>
  <c r="GP82"/>
  <c r="GP83"/>
  <c r="GP84"/>
  <c r="GP80"/>
  <c r="GK85"/>
  <c r="GL85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GO14"/>
  <c r="GX14" s="1"/>
  <c r="GK74"/>
  <c r="GL74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S103"/>
  <c r="FT103"/>
  <c r="AD85" i="20" l="1"/>
  <c r="FW126" i="12"/>
  <c r="FO126"/>
  <c r="FW103"/>
  <c r="GO85" i="19"/>
  <c r="AL85" i="21"/>
  <c r="KT85" i="13"/>
  <c r="GP55" i="19"/>
  <c r="GX55"/>
  <c r="LC14" i="13"/>
  <c r="AL74" i="21"/>
  <c r="AD74" i="20"/>
  <c r="KT74" i="13"/>
  <c r="GO74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5" i="19"/>
  <c r="GD85"/>
  <c r="GH81"/>
  <c r="GH82"/>
  <c r="GH83"/>
  <c r="GH84"/>
  <c r="GH80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5" i="19" l="1"/>
  <c r="AE55" i="21"/>
  <c r="AE14" i="20"/>
  <c r="KL85" i="13"/>
  <c r="AD74" i="21"/>
  <c r="V74" i="20"/>
  <c r="KL74" i="13"/>
  <c r="GG14" i="19" l="1"/>
  <c r="GP14" s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4"/>
  <c r="GD74"/>
  <c r="GG74" l="1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1" i="19"/>
  <c r="FZ82"/>
  <c r="FZ83"/>
  <c r="FZ84"/>
  <c r="FZ80"/>
  <c r="FU85"/>
  <c r="FV85"/>
  <c r="FY14"/>
  <c r="FU74"/>
  <c r="FV74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5" l="1"/>
  <c r="KD85" i="13"/>
  <c r="GH14" i="19"/>
  <c r="KD74" i="13"/>
  <c r="FY74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FR4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4"/>
  <c r="FN74"/>
  <c r="FM85"/>
  <c r="FN85"/>
  <c r="FQ85" l="1"/>
  <c r="FQ74"/>
  <c r="FZ14"/>
  <c r="FR81"/>
  <c r="FR82"/>
  <c r="FR83"/>
  <c r="FR84"/>
  <c r="FR80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1" i="19"/>
  <c r="FJ82"/>
  <c r="FJ83"/>
  <c r="FJ84"/>
  <c r="FJ80"/>
  <c r="FE85"/>
  <c r="FF85"/>
  <c r="FI85" l="1"/>
  <c r="JW14" i="13"/>
  <c r="JN74"/>
  <c r="FI55" i="19" l="1"/>
  <c r="FR55" s="1"/>
  <c r="FI14"/>
  <c r="FR14" s="1"/>
  <c r="FE74"/>
  <c r="FF74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I74" l="1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1" i="19"/>
  <c r="FB82"/>
  <c r="FB83"/>
  <c r="FB84"/>
  <c r="FB80"/>
  <c r="EW85"/>
  <c r="EX85"/>
  <c r="FA85" l="1"/>
  <c r="JF85" i="13"/>
  <c r="JO14"/>
  <c r="JF74"/>
  <c r="FA55" i="19" l="1"/>
  <c r="FJ55" s="1"/>
  <c r="FA14"/>
  <c r="FB4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4"/>
  <c r="EX74"/>
  <c r="FJ14" l="1"/>
  <c r="FA74"/>
  <c r="EO85"/>
  <c r="EP85"/>
  <c r="ET81"/>
  <c r="ET82"/>
  <c r="ET83"/>
  <c r="ET84"/>
  <c r="ET80"/>
  <c r="ES85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FB55" s="1"/>
  <c r="ES14"/>
  <c r="ET4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4"/>
  <c r="EP74"/>
  <c r="FB14" l="1"/>
  <c r="ES74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1" i="19" l="1"/>
  <c r="EL82"/>
  <c r="EL83"/>
  <c r="EL84"/>
  <c r="EL80"/>
  <c r="EG85"/>
  <c r="EH85"/>
  <c r="EK55"/>
  <c r="EK14"/>
  <c r="EG74"/>
  <c r="EH74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5" l="1"/>
  <c r="ET14"/>
  <c r="ET55"/>
  <c r="EK74"/>
  <c r="CD93"/>
  <c r="CD94"/>
  <c r="CC94"/>
  <c r="CC93"/>
  <c r="CG93" l="1"/>
  <c r="CG94"/>
  <c r="EC71"/>
  <c r="EL71" s="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5" i="19"/>
  <c r="DZ85"/>
  <c r="EC55"/>
  <c r="EL55" s="1"/>
  <c r="EC14"/>
  <c r="EL14" s="1"/>
  <c r="DY74"/>
  <c r="DZ74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C85" l="1"/>
  <c r="IH85" i="13"/>
  <c r="IQ71"/>
  <c r="IQ14"/>
  <c r="IH74"/>
  <c r="EC74" i="19"/>
  <c r="HV85" i="13" l="1"/>
  <c r="HW85"/>
  <c r="HV74"/>
  <c r="HW74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5" i="19"/>
  <c r="DR85"/>
  <c r="DQ74"/>
  <c r="DR74"/>
  <c r="DV80"/>
  <c r="DV81"/>
  <c r="DV82"/>
  <c r="DV83"/>
  <c r="DV84"/>
  <c r="DU71"/>
  <c r="DU55"/>
  <c r="DU14"/>
  <c r="ED14" s="1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HZ74" i="13" l="1"/>
  <c r="HZ85"/>
  <c r="DU74" i="19"/>
  <c r="ED55"/>
  <c r="ED71"/>
  <c r="DU85"/>
  <c r="HO92" i="13"/>
  <c r="HN92"/>
  <c r="HG92"/>
  <c r="HF92"/>
  <c r="HG91"/>
  <c r="HF91"/>
  <c r="HO91"/>
  <c r="HN91"/>
  <c r="DJ102" i="19"/>
  <c r="DI102"/>
  <c r="DI79"/>
  <c r="CL94"/>
  <c r="CK94"/>
  <c r="CL93"/>
  <c r="CK93"/>
  <c r="DJ101"/>
  <c r="DI101"/>
  <c r="HR91" i="13" l="1"/>
  <c r="HJ92"/>
  <c r="HR92"/>
  <c r="DM102" i="19"/>
  <c r="CO93"/>
  <c r="CO94"/>
  <c r="DM101"/>
  <c r="HJ91" i="13"/>
  <c r="DE68" i="19"/>
  <c r="DM71"/>
  <c r="DV71" s="1"/>
  <c r="HR71" i="13"/>
  <c r="HN79"/>
  <c r="HO79"/>
  <c r="HS78"/>
  <c r="HS76"/>
  <c r="HS74"/>
  <c r="HS25"/>
  <c r="HR14"/>
  <c r="DN77" i="19"/>
  <c r="DN75"/>
  <c r="DJ79"/>
  <c r="DM79" s="1"/>
  <c r="DN78"/>
  <c r="DN74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DM14"/>
  <c r="DN72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HR79" i="13" l="1"/>
  <c r="HS71"/>
  <c r="IA71"/>
  <c r="IA14"/>
  <c r="DV55" i="19"/>
  <c r="DV14"/>
  <c r="DN71"/>
  <c r="DF73" l="1"/>
  <c r="DF74"/>
  <c r="DF75"/>
  <c r="DE72"/>
  <c r="DN76" s="1"/>
  <c r="CX74"/>
  <c r="CX75"/>
  <c r="CW71"/>
  <c r="CX71" s="1"/>
  <c r="DE55"/>
  <c r="DN55" s="1"/>
  <c r="DE25"/>
  <c r="DE14"/>
  <c r="DA76"/>
  <c r="DB76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6"/>
  <c r="CT76"/>
  <c r="DE76" l="1"/>
  <c r="DN14"/>
  <c r="DN25"/>
  <c r="DF72"/>
  <c r="DF71"/>
  <c r="CW76"/>
  <c r="CW55" l="1"/>
  <c r="CW25"/>
  <c r="CW14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4" i="19" l="1"/>
  <c r="CP75"/>
  <c r="CO55"/>
  <c r="CX55" s="1"/>
  <c r="CO14"/>
  <c r="CX14" s="1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O76" l="1"/>
  <c r="CC76" l="1"/>
  <c r="CD76"/>
  <c r="CG76" l="1"/>
  <c r="GX76" i="13"/>
  <c r="GY76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P55" s="1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HB76" i="13" l="1"/>
  <c r="HC14"/>
  <c r="HK14"/>
  <c r="GT76"/>
  <c r="BY55" i="19" l="1"/>
  <c r="BY25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Z55" l="1"/>
  <c r="CH55"/>
  <c r="BY74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Z25" s="1"/>
  <c r="BQ14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4"/>
  <c r="BN74"/>
  <c r="BR14" l="1"/>
  <c r="GM14" i="13"/>
  <c r="GU25"/>
  <c r="GL76"/>
  <c r="BQ74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G92" l="1"/>
  <c r="FH63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4"/>
  <c r="BF74"/>
  <c r="BI25"/>
  <c r="BR25" s="1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I74" l="1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J55" s="1"/>
  <c r="BA25"/>
  <c r="BJ25" s="1"/>
  <c r="AW74"/>
  <c r="AX74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FN76" i="13" l="1"/>
  <c r="BA74" i="19"/>
  <c r="AS55"/>
  <c r="BB55" s="1"/>
  <c r="AO74"/>
  <c r="AP74"/>
  <c r="FF25" i="13"/>
  <c r="FO25" s="1"/>
  <c r="FB76"/>
  <c r="FC76"/>
  <c r="FG75"/>
  <c r="FG74"/>
  <c r="FG72"/>
  <c r="FG71"/>
  <c r="AS74" i="19" l="1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BB25" s="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O4" i="1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P77" l="1"/>
  <c r="P67"/>
  <c r="P61"/>
  <c r="P51"/>
  <c r="P45"/>
  <c r="P35"/>
  <c r="P29"/>
  <c r="P19"/>
  <c r="P13"/>
  <c r="P81"/>
  <c r="P79"/>
  <c r="P71"/>
  <c r="P65"/>
  <c r="P63"/>
  <c r="P55"/>
  <c r="P49"/>
  <c r="P47"/>
  <c r="P39"/>
  <c r="P33"/>
  <c r="P31"/>
  <c r="P23"/>
  <c r="P17"/>
  <c r="P15"/>
  <c r="P7"/>
  <c r="P75"/>
  <c r="P73"/>
  <c r="P69"/>
  <c r="P59"/>
  <c r="P57"/>
  <c r="P53"/>
  <c r="P43"/>
  <c r="P41"/>
  <c r="P37"/>
  <c r="P27"/>
  <c r="P25"/>
  <c r="P21"/>
  <c r="P11"/>
  <c r="P9"/>
  <c r="P5"/>
  <c r="P78"/>
  <c r="P76"/>
  <c r="P70"/>
  <c r="P68"/>
  <c r="P62"/>
  <c r="P60"/>
  <c r="P54"/>
  <c r="P52"/>
  <c r="P46"/>
  <c r="P44"/>
  <c r="P38"/>
  <c r="P36"/>
  <c r="P30"/>
  <c r="P28"/>
  <c r="P22"/>
  <c r="P20"/>
  <c r="P14"/>
  <c r="P12"/>
  <c r="P6"/>
  <c r="P4"/>
  <c r="P3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3" i="2" l="1"/>
  <c r="P80"/>
  <c r="P74"/>
  <c r="P72"/>
  <c r="P66"/>
  <c r="P64"/>
  <c r="P58"/>
  <c r="P56"/>
  <c r="P50"/>
  <c r="P48"/>
  <c r="P42"/>
  <c r="P40"/>
  <c r="P34"/>
  <c r="P32"/>
  <c r="P26"/>
  <c r="P24"/>
  <c r="P18"/>
  <c r="P16"/>
  <c r="P10"/>
  <c r="P8"/>
  <c r="P81"/>
  <c r="P75"/>
  <c r="P73"/>
  <c r="P67"/>
  <c r="P65"/>
  <c r="P59"/>
  <c r="P57"/>
  <c r="P51"/>
  <c r="P49"/>
  <c r="P43"/>
  <c r="P41"/>
  <c r="P35"/>
  <c r="P33"/>
  <c r="P27"/>
  <c r="P25"/>
  <c r="P19"/>
  <c r="P17"/>
  <c r="P11"/>
  <c r="P9"/>
  <c r="P79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4" i="19"/>
  <c r="AH74"/>
  <c r="AK25"/>
  <c r="AT25" s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EP76" i="13" l="1"/>
  <c r="AK74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AL25" s="1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EV93" i="1" l="1"/>
  <c r="ES92" i="12"/>
  <c r="EZ92"/>
  <c r="AC74" i="19"/>
  <c r="EM92" i="2"/>
  <c r="EN71" i="1"/>
  <c r="EW71" s="1"/>
  <c r="U85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AD25" s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4"/>
  <c r="R74"/>
  <c r="B74"/>
  <c r="C74"/>
  <c r="EN93" i="1" l="1"/>
  <c r="EE92" i="2"/>
  <c r="EH76" i="13"/>
  <c r="U74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V25" s="1"/>
  <c r="F25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4" i="19"/>
  <c r="J74"/>
  <c r="EF93" i="1" l="1"/>
  <c r="EL92" i="12"/>
  <c r="EI25" i="13"/>
  <c r="N25" i="19"/>
  <c r="DZ76" i="13"/>
  <c r="DW92" i="2"/>
  <c r="M74" i="19"/>
  <c r="EA92" i="12" l="1"/>
  <c r="EB92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O92" i="2" l="1"/>
  <c r="EE92" i="12"/>
  <c r="DR76" i="13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BD85" i="12" l="1"/>
  <c r="AY25" i="13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S90" i="1"/>
  <c r="T90"/>
  <c r="S90" i="12"/>
  <c r="T90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l="1"/>
  <c r="W90" i="2"/>
  <c r="W90" i="1"/>
  <c r="W71" i="13"/>
  <c r="X23" i="1"/>
  <c r="K90" i="2"/>
  <c r="L90"/>
  <c r="X85"/>
  <c r="K90" i="1"/>
  <c r="L90"/>
  <c r="X85"/>
  <c r="K90" i="12"/>
  <c r="L90"/>
  <c r="X85"/>
  <c r="K71" i="13"/>
  <c r="L71"/>
  <c r="O90" i="2" l="1"/>
  <c r="O90" i="12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D82" i="1"/>
  <c r="E82"/>
  <c r="D71" i="13"/>
  <c r="E71"/>
  <c r="D82" i="12"/>
  <c r="E82"/>
  <c r="H82" i="1" l="1"/>
  <c r="H82" i="2"/>
  <c r="H82" i="12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<sst xmlns="http://schemas.openxmlformats.org/spreadsheetml/2006/main" count="36537" uniqueCount="463">
  <si>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</si>
  <si>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</si>
  <si>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</si>
  <si>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</si>
  <si>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</si>
  <si>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</si>
  <si>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</si>
  <si>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</si>
  <si>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</si>
  <si>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</si>
  <si>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</si>
  <si>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</si>
  <si>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</si>
  <si>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</si>
  <si>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</si>
  <si>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</si>
  <si>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</si>
  <si>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</si>
  <si>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</si>
  <si>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</si>
  <si>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</si>
  <si>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</si>
  <si>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</si>
  <si>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</si>
  <si>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</si>
  <si>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</si>
  <si>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</si>
  <si>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</si>
  <si>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</si>
  <si>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</si>
  <si>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</si>
  <si>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</si>
  <si>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</si>
  <si>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</si>
  <si>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</si>
  <si>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</si>
  <si>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</si>
  <si>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</si>
  <si>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</si>
  <si>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</si>
  <si>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</si>
  <si>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</si>
  <si>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</si>
  <si>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</si>
  <si>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</si>
  <si>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</si>
  <si>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</si>
  <si>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</si>
  <si>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</si>
  <si>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</si>
  <si>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</si>
  <si>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</si>
  <si>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</si>
  <si>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</si>
  <si>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</si>
  <si>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</si>
  <si>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</si>
  <si>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</si>
  <si>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</si>
  <si>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</si>
  <si>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</si>
  <si>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</si>
  <si>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</si>
  <si>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</si>
  <si>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</si>
  <si>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</si>
  <si>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</si>
  <si>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</si>
  <si>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</si>
  <si>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</si>
  <si>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</si>
  <si>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</si>
  <si>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</si>
  <si>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</si>
  <si>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</si>
  <si>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</si>
  <si>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</si>
  <si>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</si>
  <si>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</si>
  <si>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</si>
  <si>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</si>
  <si>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</si>
  <si>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</si>
  <si>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</si>
  <si>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</si>
  <si>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</si>
  <si>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</si>
  <si>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</si>
  <si>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</si>
  <si>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</si>
  <si>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</si>
  <si>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</si>
  <si>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</si>
  <si>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</si>
  <si>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</si>
  <si>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</si>
  <si>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</si>
  <si>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</si>
  <si>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</si>
  <si>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</si>
  <si>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</si>
  <si>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</si>
  <si>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</si>
  <si>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</si>
  <si>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</si>
  <si>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</si>
  <si>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</si>
  <si>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</si>
  <si>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</si>
  <si>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</si>
  <si>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</si>
  <si>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</si>
  <si>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</si>
  <si>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</si>
  <si>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</si>
  <si>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</si>
  <si>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</si>
  <si>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</si>
  <si>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</si>
  <si>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</si>
  <si>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</si>
  <si>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</si>
  <si>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</si>
  <si>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</si>
  <si>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</si>
  <si>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</si>
  <si>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</si>
  <si>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</si>
  <si>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</si>
  <si>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</si>
  <si>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</si>
  <si>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</si>
  <si>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</si>
  <si>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</si>
  <si>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</si>
  <si>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</si>
  <si>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</si>
  <si>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</si>
  <si>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</si>
  <si>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</si>
  <si>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</si>
  <si>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</si>
  <si>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</si>
  <si>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</si>
  <si>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</si>
  <si>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</si>
  <si>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</si>
  <si>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</si>
  <si>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</si>
  <si>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</si>
  <si>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</si>
  <si>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</si>
  <si>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</si>
  <si>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</si>
  <si>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</si>
  <si>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</si>
  <si>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</si>
  <si>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</si>
  <si>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</si>
  <si>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</si>
  <si>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</si>
  <si>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</si>
  <si>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</si>
  <si>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</si>
  <si>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</si>
  <si>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</si>
  <si>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</si>
  <si>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</si>
  <si>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</si>
  <si>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</si>
  <si>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</si>
  <si>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</si>
  <si>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</si>
  <si>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</si>
  <si>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</si>
  <si>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</si>
  <si>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</si>
  <si>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</si>
  <si>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</si>
  <si>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</si>
  <si>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</si>
  <si>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</si>
  <si>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</si>
  <si>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</si>
  <si>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</si>
  <si>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</si>
  <si>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</si>
  <si>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</si>
  <si>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</si>
  <si>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</si>
  <si>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</si>
  <si>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</si>
  <si>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</si>
  <si>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</si>
  <si>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</si>
  <si>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</si>
  <si>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</si>
  <si>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</si>
  <si>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</si>
  <si>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</si>
  <si>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</si>
  <si>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</si>
  <si>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</si>
  <si>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</si>
  <si>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</si>
  <si>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</si>
  <si>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</si>
  <si>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</si>
  <si>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</si>
  <si>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</si>
  <si>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</si>
  <si>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</si>
  <si>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</si>
  <si>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</si>
  <si>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</si>
  <si>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</si>
  <si>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</si>
  <si>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</si>
  <si>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</si>
  <si>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</si>
  <si>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</si>
  <si>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</si>
  <si>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</si>
  <si>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</si>
  <si>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</si>
  <si>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</si>
  <si>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</si>
  <si>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</si>
  <si>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</si>
  <si>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</si>
  <si>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</si>
  <si>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</si>
  <si>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</si>
  <si>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</si>
  <si>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</si>
  <si>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</si>
  <si>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</si>
  <si>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</si>
  <si>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</si>
  <si>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</si>
  <si>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</si>
  <si>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</si>
  <si>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</si>
  <si>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</si>
  <si>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</si>
  <si>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</si>
  <si>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</si>
  <si>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</si>
  <si>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</si>
  <si>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</si>
  <si>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</si>
  <si>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</si>
  <si>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</si>
  <si>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</si>
  <si>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</si>
  <si>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</si>
  <si>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</si>
  <si>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</si>
  <si>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</si>
  <si>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</si>
  <si>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</si>
  <si>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</si>
  <si>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</si>
  <si>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</si>
  <si>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</si>
  <si>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</si>
  <si>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</si>
  <si>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</si>
  <si>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</si>
  <si>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</si>
  <si>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</si>
  <si>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</si>
  <si>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</si>
  <si>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</si>
  <si>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</si>
  <si>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</si>
  <si>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</si>
  <si>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</si>
  <si>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</si>
  <si>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</si>
  <si>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</si>
  <si>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</si>
  <si>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</si>
  <si>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</si>
  <si>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</si>
  <si>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</si>
  <si>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</si>
  <si>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</si>
  <si>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</si>
  <si>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</si>
  <si>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</si>
  <si>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</si>
  <si>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</si>
  <si>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</si>
  <si>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</si>
  <si>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</si>
  <si>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</si>
  <si>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</si>
  <si>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</si>
  <si>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</si>
  <si>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</si>
  <si>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</si>
  <si>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</si>
  <si>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</si>
  <si>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</si>
  <si>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</si>
  <si>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</si>
  <si>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</si>
  <si>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</si>
  <si>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</si>
  <si>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</si>
  <si>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</si>
  <si>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</si>
  <si>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</si>
  <si>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</si>
  <si>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</si>
  <si>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</si>
  <si>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</si>
  <si>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</si>
  <si>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</si>
  <si>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</si>
  <si>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</si>
  <si>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</si>
  <si>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</si>
  <si>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</si>
  <si>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</si>
  <si>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</si>
  <si>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</si>
  <si>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</si>
  <si>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</si>
  <si>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</si>
  <si>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</si>
  <si>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</si>
  <si>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</si>
  <si>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</si>
  <si>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</si>
  <si>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</si>
  <si>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</si>
  <si>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</si>
  <si>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</si>
  <si>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</si>
  <si>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</si>
  <si>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</si>
  <si>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</si>
  <si>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</si>
  <si>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</si>
  <si>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</si>
  <si>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</si>
  <si>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</si>
  <si>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</si>
  <si>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</si>
  <si>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</si>
  <si>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</si>
  <si>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</si>
  <si>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</si>
  <si>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</si>
  <si>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</si>
  <si>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</si>
  <si>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</si>
  <si>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</si>
  <si>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</si>
  <si>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</si>
  <si>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</si>
  <si>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</si>
  <si>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</si>
  <si>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</si>
  <si>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</si>
  <si>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</si>
  <si>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</si>
  <si>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</si>
  <si>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</si>
  <si>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</si>
  <si>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</si>
  <si>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</si>
  <si>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</si>
  <si>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</si>
  <si>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</si>
  <si>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</si>
  <si>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</si>
  <si>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</si>
  <si>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</si>
  <si>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</si>
  <si>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</si>
  <si>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</si>
  <si>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</si>
  <si>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</si>
  <si>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</si>
  <si>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</si>
  <si>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</si>
  <si>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</si>
  <si>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</si>
  <si>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</si>
  <si>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</si>
  <si>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</si>
  <si>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</si>
  <si>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</si>
  <si>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</si>
  <si>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</si>
  <si>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</si>
  <si>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</si>
  <si>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</si>
  <si>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</si>
  <si>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</si>
  <si>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</si>
  <si>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</si>
  <si>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</si>
  <si>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</si>
  <si>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</si>
  <si>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</si>
  <si>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</si>
  <si>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</si>
  <si>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</si>
  <si>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</si>
  <si>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</si>
  <si>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</si>
  <si>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</si>
  <si>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</si>
  <si>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</si>
  <si>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</si>
  <si>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</si>
  <si>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</si>
  <si>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</si>
  <si>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</si>
  <si>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</si>
  <si>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</si>
  <si>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</si>
  <si>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</si>
  <si>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</si>
  <si>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</si>
  <si>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</si>
  <si>
    <t xml:space="preserve">12.41.296.0 </t>
  </si>
  <si>
    <t xml:space="preserve">12.41.298.0 </t>
  </si>
  <si>
    <t>retest change data</t>
  </si>
  <si>
    <t>OK retest result is the same</t>
  </si>
  <si>
    <t>OK Update result</t>
  </si>
  <si>
    <t>OK Update result retest 2times</t>
  </si>
  <si>
    <t>OK Update result The number should got from qa report</t>
  </si>
  <si>
    <t>Retest 13hasproblem use caocan's</t>
  </si>
  <si>
    <t>12.41.300.0 stub</t>
  </si>
  <si>
    <t>12.41.300.0 merge</t>
  </si>
  <si>
    <t>13.41.303.0 stub</t>
  </si>
  <si>
    <t>13.41.303.0 merge</t>
  </si>
  <si>
    <t>0225 Retest</t>
  </si>
  <si>
    <t>0225 case number down from 160 to 87</t>
  </si>
  <si>
    <t>0225 case number down from 92 to 90</t>
  </si>
  <si>
    <t>0225 retest 2 times
OK Update result retest 2times</t>
  </si>
  <si>
    <t>13.41.308.0 stub</t>
  </si>
  <si>
    <t>13.41.308.0 merge</t>
  </si>
  <si>
    <t>13.41.309.0 stub</t>
  </si>
  <si>
    <t>13.41.309.0 merge</t>
  </si>
  <si>
    <t>wd_3dtransforms-css3-tests</t>
  </si>
  <si>
    <t>wd_audio-html5-tests</t>
  </si>
  <si>
    <t>wd_backgrounds-css3-tests</t>
  </si>
  <si>
    <t>wd_canvas-html5-tests</t>
  </si>
  <si>
    <t>wd_colors-css3-tests</t>
  </si>
  <si>
    <t>wd_csp-w3c-tests</t>
  </si>
  <si>
    <t>wd_extra-html5-tests</t>
  </si>
  <si>
    <t>wd_flexiblebox-css3-tests</t>
  </si>
  <si>
    <t>wd_fonts-css3-tests</t>
  </si>
  <si>
    <t>wd_multicolumn-css3-tests</t>
  </si>
  <si>
    <t>wd_svg-html5-tests</t>
  </si>
  <si>
    <t>wd_text-css3-tests</t>
  </si>
  <si>
    <t>wd_webstorage-w3c-tests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</si>
</sst>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5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9" fontId="2" fillId="3" borderId="0" xfId="0" applyNumberFormat="1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90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unfenhx\AppData\Roaming\Microsoft\Excel\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08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89" priority="9"/>
  </conditionalFormatting>
  <conditionalFormatting sqref="FZ15">
    <cfRule type="duplicateValues" dxfId="388" priority="8"/>
  </conditionalFormatting>
  <conditionalFormatting sqref="FZ19">
    <cfRule type="duplicateValues" dxfId="387" priority="7"/>
  </conditionalFormatting>
  <conditionalFormatting sqref="FZ40">
    <cfRule type="duplicateValues" dxfId="386" priority="6"/>
  </conditionalFormatting>
  <conditionalFormatting sqref="FZ51">
    <cfRule type="duplicateValues" dxfId="385" priority="5"/>
  </conditionalFormatting>
  <conditionalFormatting sqref="GI15">
    <cfRule type="duplicateValues" dxfId="384" priority="4"/>
  </conditionalFormatting>
  <conditionalFormatting sqref="GI19">
    <cfRule type="duplicateValues" dxfId="383" priority="3"/>
  </conditionalFormatting>
  <conditionalFormatting sqref="GI40">
    <cfRule type="duplicateValues" dxfId="382" priority="2"/>
  </conditionalFormatting>
  <conditionalFormatting sqref="GI51">
    <cfRule type="duplicateValues" dxfId="38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80" priority="3"/>
  </conditionalFormatting>
  <conditionalFormatting sqref="DT71">
    <cfRule type="duplicateValues" dxfId="379" priority="2"/>
  </conditionalFormatting>
  <conditionalFormatting sqref="DT60">
    <cfRule type="duplicateValues" dxfId="378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sqref="A1:F1"/>
    </sheetView>
  </sheetViews>
  <sheetFormatPr defaultRowHeight="15"/>
  <sheetData>
    <row r="1" spans="1:6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8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O134"/>
  <sheetViews>
    <sheetView tabSelected="1" topLeftCell="YO1" zoomScale="85" zoomScaleNormal="85" workbookViewId="0">
      <pane ySplit="2" topLeftCell="A6" activePane="bottomLeft" state="frozen"/>
      <selection pane="bottomLeft" activeCell="ZA43" sqref="ZA43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612" width="9.140625" style="2"/>
    <col min="613" max="613" width="22.85546875" style="2" customWidth="1"/>
    <col min="614" max="620" width="9.140625" style="2"/>
    <col min="621" max="621" width="22.85546875" style="157" customWidth="1"/>
    <col min="622" max="627" width="9.140625" style="157"/>
    <col min="628" max="628" width="9.140625" style="2"/>
    <col min="629" max="629" width="22.85546875" style="157" customWidth="1"/>
    <col min="630" max="635" width="9.140625" style="157"/>
    <col min="636" max="636" width="9.140625" style="2"/>
    <col min="637" max="637" width="22.85546875" style="157" customWidth="1"/>
    <col min="638" max="643" width="9.140625" style="157"/>
    <col min="644" max="644" width="9.140625" style="2"/>
    <col min="645" max="645" width="22.85546875" style="157" customWidth="1"/>
    <col min="646" max="651" width="9.140625" style="157"/>
    <col min="652" max="652" width="9.140625" style="195"/>
    <col min="653" max="653" width="22.85546875" style="157" customWidth="1"/>
    <col min="654" max="659" width="9.140625" style="157"/>
    <col min="660" max="660" width="9.140625" style="2"/>
    <col min="661" max="661" width="22.85546875" style="157" customWidth="1"/>
    <col min="662" max="667" width="9.140625" style="157"/>
    <col min="668" max="668" width="9.140625" style="195"/>
    <col min="669" max="669" width="22.85546875" style="157" hidden="1" customWidth="1"/>
    <col min="670" max="675" width="0" style="157" hidden="1" customWidth="1"/>
    <col min="676" max="676" width="9.140625" style="2"/>
    <col min="677" max="677" width="22.85546875" style="157" customWidth="1"/>
    <col min="678" max="683" width="9.140625" style="157"/>
    <col min="684" max="684" width="9.140625" style="195"/>
    <col min="685" max="685" width="22.85546875" style="157" customWidth="1"/>
    <col min="686" max="691" width="9.140625" style="157"/>
    <col min="692" max="16384" width="9.140625" style="2"/>
  </cols>
  <sheetData>
    <row r="1" spans="1:691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200" t="s">
        <v>215</v>
      </c>
      <c r="IO1" s="200"/>
      <c r="IV1" s="199" t="s">
        <v>220</v>
      </c>
      <c r="IW1" s="199"/>
      <c r="JD1" s="199" t="s">
        <v>230</v>
      </c>
      <c r="JE1" s="199"/>
      <c r="JL1" s="199" t="s">
        <v>238</v>
      </c>
      <c r="JM1" s="199"/>
      <c r="JQ1" s="4"/>
      <c r="JT1" s="199" t="s">
        <v>258</v>
      </c>
      <c r="JU1" s="199"/>
      <c r="JY1" s="4"/>
      <c r="KB1" s="199" t="s">
        <v>255</v>
      </c>
      <c r="KC1" s="199"/>
      <c r="KJ1" s="2" t="s">
        <v>259</v>
      </c>
      <c r="KR1" s="199" t="s">
        <v>272</v>
      </c>
      <c r="KS1" s="199"/>
      <c r="KT1" s="116"/>
      <c r="KU1" s="116"/>
      <c r="KV1" s="116"/>
      <c r="KW1" s="116"/>
      <c r="KX1" s="116"/>
      <c r="KY1" s="116"/>
      <c r="KZ1" s="199" t="s">
        <v>273</v>
      </c>
      <c r="LA1" s="199"/>
      <c r="LB1" s="116"/>
      <c r="LC1" s="116"/>
      <c r="LD1" s="116"/>
      <c r="LE1" s="116"/>
      <c r="LF1" s="116"/>
      <c r="LG1" s="156"/>
      <c r="LH1" s="199" t="s">
        <v>278</v>
      </c>
      <c r="LI1" s="199"/>
      <c r="LM1" s="158"/>
      <c r="LO1" s="157"/>
      <c r="LP1" s="2" t="s">
        <v>271</v>
      </c>
      <c r="LX1" s="2" t="s">
        <v>282</v>
      </c>
      <c r="MF1" s="199" t="s">
        <v>286</v>
      </c>
      <c r="MG1" s="199"/>
      <c r="MH1" s="157"/>
      <c r="MI1" s="157"/>
      <c r="MJ1" s="157"/>
      <c r="ML1" s="157"/>
      <c r="MM1" s="157"/>
      <c r="MN1" s="199" t="s">
        <v>287</v>
      </c>
      <c r="MO1" s="199"/>
      <c r="MP1" s="157"/>
      <c r="MQ1" s="157"/>
      <c r="MR1" s="157"/>
      <c r="MS1" s="158"/>
      <c r="MT1" s="157"/>
      <c r="MU1" s="157"/>
      <c r="MV1" s="199" t="s">
        <v>288</v>
      </c>
      <c r="MW1" s="199"/>
      <c r="MX1" s="157"/>
      <c r="MY1" s="157"/>
      <c r="MZ1" s="157"/>
      <c r="NB1" s="157"/>
      <c r="NC1" s="157"/>
      <c r="ND1" s="157"/>
      <c r="NE1" s="199" t="s">
        <v>314</v>
      </c>
      <c r="NF1" s="199"/>
      <c r="NG1" s="157"/>
      <c r="NH1" s="157"/>
      <c r="NJ1" s="157"/>
      <c r="NK1" s="157"/>
      <c r="NL1" s="199" t="s">
        <v>316</v>
      </c>
      <c r="NM1" s="199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  <c r="WO1" s="157" t="s">
        <v>430</v>
      </c>
      <c r="WW1" s="157" t="s">
        <v>431</v>
      </c>
      <c r="XE1" s="157" t="s">
        <v>438</v>
      </c>
      <c r="XM1" s="157" t="s">
        <v>439</v>
      </c>
      <c r="XU1" s="157" t="s">
        <v>440</v>
      </c>
      <c r="YC1" s="157" t="s">
        <v>441</v>
      </c>
      <c r="YK1" s="157" t="s">
        <v>446</v>
      </c>
      <c r="YS1" s="157" t="s">
        <v>447</v>
      </c>
      <c r="ZA1" s="157" t="s">
        <v>448</v>
      </c>
      <c r="ZI1" s="157" t="s">
        <v>449</v>
      </c>
    </row>
    <row r="2" spans="1:691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  <c r="WO2" s="157" t="s">
        <v>0</v>
      </c>
      <c r="WP2" s="157" t="s">
        <v>1</v>
      </c>
      <c r="WQ2" s="157" t="s">
        <v>2</v>
      </c>
      <c r="WR2" s="157" t="s">
        <v>3</v>
      </c>
      <c r="WS2" s="157" t="s">
        <v>4</v>
      </c>
      <c r="WT2" s="158" t="s">
        <v>5</v>
      </c>
      <c r="WW2" s="157" t="s">
        <v>0</v>
      </c>
      <c r="WX2" s="157" t="s">
        <v>1</v>
      </c>
      <c r="WY2" s="157" t="s">
        <v>2</v>
      </c>
      <c r="WZ2" s="157" t="s">
        <v>3</v>
      </c>
      <c r="XA2" s="157" t="s">
        <v>4</v>
      </c>
      <c r="XB2" s="158" t="s">
        <v>5</v>
      </c>
      <c r="XE2" s="157" t="s">
        <v>0</v>
      </c>
      <c r="XF2" s="157" t="s">
        <v>1</v>
      </c>
      <c r="XG2" s="157" t="s">
        <v>2</v>
      </c>
      <c r="XH2" s="157" t="s">
        <v>3</v>
      </c>
      <c r="XI2" s="157" t="s">
        <v>4</v>
      </c>
      <c r="XJ2" s="158" t="s">
        <v>5</v>
      </c>
      <c r="XM2" s="157" t="s">
        <v>0</v>
      </c>
      <c r="XN2" s="157" t="s">
        <v>1</v>
      </c>
      <c r="XO2" s="157" t="s">
        <v>2</v>
      </c>
      <c r="XP2" s="157" t="s">
        <v>3</v>
      </c>
      <c r="XQ2" s="157" t="s">
        <v>4</v>
      </c>
      <c r="XR2" s="158" t="s">
        <v>5</v>
      </c>
      <c r="XU2" s="157" t="s">
        <v>0</v>
      </c>
      <c r="XV2" s="157" t="s">
        <v>1</v>
      </c>
      <c r="XW2" s="157" t="s">
        <v>2</v>
      </c>
      <c r="XX2" s="157" t="s">
        <v>3</v>
      </c>
      <c r="XY2" s="157" t="s">
        <v>4</v>
      </c>
      <c r="XZ2" s="158" t="s">
        <v>5</v>
      </c>
      <c r="YC2" s="157" t="s">
        <v>0</v>
      </c>
      <c r="YD2" s="157" t="s">
        <v>1</v>
      </c>
      <c r="YE2" s="157" t="s">
        <v>2</v>
      </c>
      <c r="YF2" s="157" t="s">
        <v>3</v>
      </c>
      <c r="YG2" s="157" t="s">
        <v>4</v>
      </c>
      <c r="YH2" s="158" t="s">
        <v>5</v>
      </c>
      <c r="YK2" s="157" t="s">
        <v>0</v>
      </c>
      <c r="YL2" s="157" t="s">
        <v>1</v>
      </c>
      <c r="YM2" s="157" t="s">
        <v>2</v>
      </c>
      <c r="YN2" s="157" t="s">
        <v>3</v>
      </c>
      <c r="YO2" s="157" t="s">
        <v>4</v>
      </c>
      <c r="YP2" s="158" t="s">
        <v>5</v>
      </c>
      <c r="YS2" s="157" t="s">
        <v>0</v>
      </c>
      <c r="YT2" s="157" t="s">
        <v>1</v>
      </c>
      <c r="YU2" s="157" t="s">
        <v>2</v>
      </c>
      <c r="YV2" s="157" t="s">
        <v>3</v>
      </c>
      <c r="YW2" s="157" t="s">
        <v>4</v>
      </c>
      <c r="YX2" s="158" t="s">
        <v>5</v>
      </c>
      <c r="ZA2" s="157" t="s">
        <v>0</v>
      </c>
      <c r="ZB2" s="157" t="s">
        <v>1</v>
      </c>
      <c r="ZC2" s="157" t="s">
        <v>2</v>
      </c>
      <c r="ZD2" s="157" t="s">
        <v>3</v>
      </c>
      <c r="ZE2" s="157" t="s">
        <v>4</v>
      </c>
      <c r="ZF2" s="158" t="s">
        <v>5</v>
      </c>
      <c r="ZI2" s="157" t="s">
        <v>0</v>
      </c>
      <c r="ZJ2" s="157" t="s">
        <v>1</v>
      </c>
      <c r="ZK2" s="157" t="s">
        <v>2</v>
      </c>
      <c r="ZL2" s="157" t="s">
        <v>3</v>
      </c>
      <c r="ZM2" s="157" t="s">
        <v>4</v>
      </c>
      <c r="ZN2" s="158" t="s">
        <v>5</v>
      </c>
    </row>
    <row r="3" spans="1:691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  <c r="WO3" s="157" t="s">
        <v>17</v>
      </c>
      <c r="WP3" s="157">
        <v>34</v>
      </c>
      <c r="WQ3" s="157">
        <v>34</v>
      </c>
      <c r="WR3" s="157">
        <v>0</v>
      </c>
      <c r="WS3" s="157">
        <v>0</v>
      </c>
      <c r="WT3" s="158">
        <f>WQ3/WP3</f>
        <v>1</v>
      </c>
      <c r="WU3" s="158">
        <f>WT3-WL3</f>
        <v>0</v>
      </c>
      <c r="WW3" s="157" t="s">
        <v>17</v>
      </c>
      <c r="WX3" s="157">
        <v>34</v>
      </c>
      <c r="WY3" s="157">
        <v>34</v>
      </c>
      <c r="WZ3" s="157">
        <v>0</v>
      </c>
      <c r="XA3" s="157">
        <v>0</v>
      </c>
      <c r="XB3" s="158">
        <f>WY3/WX3</f>
        <v>1</v>
      </c>
      <c r="XC3" s="158" t="str">
        <f>IF(EXACT(WP3,WX3),IF(EXACT(WQ3,WY3),IF(EXACT(WR3,WZ3),IF(EXACT(WS3,XA3),"OK",CONCATENATE("Fail:",XB3-WT3)),CONCATENATE("Fail:",XB3-WT3)),CONCATENATE("Fail:",XB3-WT3)),CONCATENATE("Fail:",XB3-WT3))</f>
        <v>OK</v>
      </c>
      <c r="XE3" s="157" t="s">
        <v>17</v>
      </c>
      <c r="XF3" s="157">
        <v>34</v>
      </c>
      <c r="XG3" s="157">
        <v>34</v>
      </c>
      <c r="XH3" s="157">
        <v>0</v>
      </c>
      <c r="XI3" s="157">
        <v>0</v>
      </c>
      <c r="XJ3" s="158">
        <f>XG3/XF3</f>
        <v>1</v>
      </c>
      <c r="XK3" s="158" t="str">
        <f t="shared" ref="XK3:XK10" si="1">IF(EXACT(WX3,XF3),IF(EXACT(WY3,XG3),IF(EXACT(WZ3,XH3),IF(EXACT(XA3,XI3),"OK",CONCATENATE("Fail:",ROUND(XJ3-XB3,2)*100,"%")),CONCATENATE("Fail:",ROUND(XJ3-XB3,2)*100,"%")),CONCATENATE("Fail:",ROUND(XJ3-XB3,2)*100,"%")),CONCATENATE("Fail:",ROUND(XJ3-XB3,2)*100,"%"))</f>
        <v>OK</v>
      </c>
      <c r="XM3" s="157" t="s">
        <v>17</v>
      </c>
      <c r="XN3" s="157">
        <v>34</v>
      </c>
      <c r="XO3" s="157">
        <v>34</v>
      </c>
      <c r="XP3" s="157">
        <v>0</v>
      </c>
      <c r="XQ3" s="157">
        <v>0</v>
      </c>
      <c r="XR3" s="158">
        <f>XO3/XN3</f>
        <v>1</v>
      </c>
      <c r="XS3" s="158" t="str">
        <f t="shared" ref="XS3:XS10" si="2">IF(EXACT(XF3,XN3),IF(EXACT(XG3,XO3),IF(EXACT(XH3,XP3),IF(EXACT(XI3,XQ3),"OK",CONCATENATE("Fail:",ROUND(XR3-XJ3,2)*100,"%")),CONCATENATE("Fail:",ROUND(XR3-XJ3,2)*100,"%")),CONCATENATE("Fail:",ROUND(XR3-XJ3,2)*100,"%")),CONCATENATE("Fail:",ROUND(XR3-XJ3,2)*100,"%"))</f>
        <v>OK</v>
      </c>
      <c r="XU3" s="157" t="s">
        <v>17</v>
      </c>
      <c r="XV3" s="157">
        <v>34</v>
      </c>
      <c r="XW3" s="157">
        <v>34</v>
      </c>
      <c r="XX3" s="157">
        <v>0</v>
      </c>
      <c r="XY3" s="157">
        <v>0</v>
      </c>
      <c r="XZ3" s="158">
        <f>XW3/XV3</f>
        <v>1</v>
      </c>
      <c r="YA3" s="158" t="str">
        <f>IF(EXACT(XF3,XV3),IF(EXACT(XG3,XW3),IF(EXACT(XH3,XX3),IF(EXACT(XI3,XY3),"OK",CONCATENATE("Fail:",ROUND(XZ3-XJ3,2)*100,"%")),CONCATENATE("Fail:",ROUND(XZ3-XJ3,2)*100,"%")),CONCATENATE("Fail:",ROUND(XZ3-XJ3,2)*100,"%")),CONCATENATE("Fail:",ROUND(XZ3-XJ3,2)*100,"%"))</f>
        <v>OK</v>
      </c>
      <c r="YC3" s="157" t="s">
        <v>17</v>
      </c>
      <c r="YD3" s="157">
        <v>34</v>
      </c>
      <c r="YE3" s="157">
        <v>34</v>
      </c>
      <c r="YF3" s="157">
        <v>0</v>
      </c>
      <c r="YG3" s="157">
        <v>0</v>
      </c>
      <c r="YH3" s="158">
        <f>YE3/YD3</f>
        <v>1</v>
      </c>
      <c r="YI3" s="158" t="str">
        <f>IF(EXACT(XN3,YD3),IF(EXACT(XO3,YE3),IF(EXACT(XP3,YF3),IF(EXACT(XQ3,YG3),"OK",CONCATENATE("Fail:",ROUND(YH3-XR3,2)*100,"%")),CONCATENATE("Fail:",ROUND(YH3-XR3,2)*100,"%")),CONCATENATE("Fail:",ROUND(YH3-XR3,2)*100,"%")),CONCATENATE("Fail:",ROUND(YH3-XR3,2)*100,"%"))</f>
        <v>OK</v>
      </c>
      <c r="YK3" s="157" t="s">
        <v>17</v>
      </c>
      <c r="YL3" s="157">
        <v>34</v>
      </c>
      <c r="YM3" s="157">
        <v>34</v>
      </c>
      <c r="YN3" s="157">
        <v>0</v>
      </c>
      <c r="YO3" s="157">
        <v>0</v>
      </c>
      <c r="YP3" s="158">
        <v>1</v>
      </c>
      <c r="YQ3" s="158" t="str">
        <f>IF(EXACT(XV3,YL3),IF(EXACT(XW3,YM3),IF(EXACT(XX3,YN3),IF(EXACT(XY3,YO3),"OK",CONCATENATE("Fail:",ROUND(YP3-XZ3,2)*100,"%")),CONCATENATE("Fail:",ROUND(YP3-XZ3,2)*100,"%")),CONCATENATE("Fail:",ROUND(YP3-XZ3,2)*100,"%")),CONCATENATE("Fail:",ROUND(YP3-XZ3,2)*100,"%"))</f>
        <v>OK</v>
      </c>
      <c r="YS3" s="157" t="s">
        <v>17</v>
      </c>
      <c r="YT3" s="157">
        <v>34</v>
      </c>
      <c r="YU3" s="157">
        <v>34</v>
      </c>
      <c r="YV3" s="157">
        <v>0</v>
      </c>
      <c r="YW3" s="157">
        <v>0</v>
      </c>
      <c r="YX3" s="158">
        <v>1</v>
      </c>
      <c r="YY3" s="158" t="str">
        <f>IF(EXACT(YD3,YT3),IF(EXACT(YE3,YU3),IF(EXACT(YF3,YV3),IF(EXACT(YG3,YW3),"OK",CONCATENATE("Fail:",ROUND(YX3-YH3,2)*100,"%")),CONCATENATE("Fail:",ROUND(YX3-YH3,2)*100,"%")),CONCATENATE("Fail:",ROUND(YX3-YH3,2)*100,"%")),CONCATENATE("Fail:",ROUND(YX3-YH3,2)*100,"%"))</f>
        <v>OK</v>
      </c>
      <c r="ZA3" s="157" t="s">
        <v>17</v>
      </c>
      <c r="ZB3" s="157">
        <v>34</v>
      </c>
      <c r="ZC3" s="157">
        <v>34</v>
      </c>
      <c r="ZD3" s="157">
        <v>0</v>
      </c>
      <c r="ZE3" s="157">
        <v>0</v>
      </c>
      <c r="ZF3" s="158">
        <v>1</v>
      </c>
      <c r="ZG3" s="158" t="str">
        <f>IF(EXACT(YL3,ZB3),IF(EXACT(YM3,ZC3),IF(EXACT(YN3,ZD3),IF(EXACT(YO3,ZE3),"OK",CONCATENATE("Fail:",ROUND(ZF3-YP3,2)*100,"%")),CONCATENATE("Fail:",ROUND(ZF3-YP3,2)*100,"%")),CONCATENATE("Fail:",ROUND(ZF3-YP3,2)*100,"%")),CONCATENATE("Fail:",ROUND(ZF3-YP3,2)*100,"%"))</f>
        <v>OK</v>
      </c>
      <c r="ZI3" s="157" t="s">
        <v>17</v>
      </c>
      <c r="ZJ3" s="157">
        <v>34</v>
      </c>
      <c r="ZK3" s="157">
        <v>34</v>
      </c>
      <c r="ZL3" s="157">
        <v>0</v>
      </c>
      <c r="ZM3" s="157">
        <v>0</v>
      </c>
      <c r="ZN3" s="158">
        <v>1</v>
      </c>
      <c r="ZO3" s="158" t="str">
        <f>IF(EXACT(YT3,ZJ3),IF(EXACT(YU3,ZK3),IF(EXACT(YV3,ZL3),IF(EXACT(YW3,ZM3),"OK",CONCATENATE("Fail:",ROUND(ZN3-YX3,2)*100,"%")),CONCATENATE("Fail:",ROUND(ZN3-YX3,2)*100,"%")),CONCATENATE("Fail:",ROUND(ZN3-YX3,2)*100,"%")),CONCATENATE("Fail:",ROUND(ZN3-YX3,2)*100,"%"))</f>
        <v>OK</v>
      </c>
    </row>
    <row r="4" spans="1:691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3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4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5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6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7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8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9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10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11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2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3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4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5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6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7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8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9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20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21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2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3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4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5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6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7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8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9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30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31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2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3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4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5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6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7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8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9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40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41">MH4/MG4</f>
        <v>1</v>
      </c>
      <c r="ML4" s="158">
        <f t="shared" ref="ML4:ML67" si="42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3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4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5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6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7">OQ4/OP4</f>
        <v>1</v>
      </c>
      <c r="OU4" s="158">
        <f t="shared" ref="OU4:OU67" si="48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>OY4/OX4</f>
        <v>1</v>
      </c>
      <c r="PC4" s="158">
        <f t="shared" ref="PC4:PC67" si="49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50">PG4/PF4</f>
        <v>1</v>
      </c>
      <c r="PK4" s="158">
        <f t="shared" ref="PK4:PK67" si="51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2">PO4/PN4</f>
        <v>1</v>
      </c>
      <c r="PS4" s="158">
        <f t="shared" ref="PS4:PS67" si="53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4">PW4/PV4</f>
        <v>1</v>
      </c>
      <c r="QA4" s="158">
        <f t="shared" ref="QA4:QA67" si="55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6">QE4/QD4</f>
        <v>1</v>
      </c>
      <c r="QI4" s="158">
        <f t="shared" ref="QI4:QI67" si="57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8">QM4/QL4</f>
        <v>1</v>
      </c>
      <c r="QQ4" s="158">
        <f t="shared" ref="QQ4:QQ67" si="59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60">QU4/QT4</f>
        <v>1</v>
      </c>
      <c r="QY4" s="158">
        <f t="shared" ref="QY4:QY67" si="61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2">RC4/RB4</f>
        <v>1</v>
      </c>
      <c r="RG4" s="158">
        <f t="shared" ref="RG4:RG67" si="63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4">RK4/RJ4</f>
        <v>1</v>
      </c>
      <c r="RO4" s="158">
        <f t="shared" ref="RO4:RO67" si="65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6">RS4/RR4</f>
        <v>1</v>
      </c>
      <c r="RW4" s="158">
        <f t="shared" ref="RW4:RW67" si="67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8">SA4/RZ4</f>
        <v>1</v>
      </c>
      <c r="SE4" s="158">
        <f t="shared" ref="SE4:SE67" si="69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70">SI4/SH4</f>
        <v>1</v>
      </c>
      <c r="SM4" s="158">
        <f t="shared" ref="SM4:SM67" si="71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2">SQ4/SP4</f>
        <v>1</v>
      </c>
      <c r="SU4" s="158">
        <f t="shared" ref="SU4:SU67" si="73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4">SY4/SX4</f>
        <v>1</v>
      </c>
      <c r="TC4" s="158">
        <f t="shared" ref="TC4:TC67" si="75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6">TG4/TF4</f>
        <v>1</v>
      </c>
      <c r="TK4" s="158">
        <f t="shared" ref="TK4:TK67" si="77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8">TO4/TN4</f>
        <v>1</v>
      </c>
      <c r="TS4" s="158">
        <f t="shared" ref="TS4:TS67" si="79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80">TW4/TV4</f>
        <v>1</v>
      </c>
      <c r="UA4" s="158">
        <f t="shared" ref="UA4:UA67" si="81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2">UE4/UD4</f>
        <v>1</v>
      </c>
      <c r="UI4" s="158">
        <f t="shared" ref="UI4:UI67" si="83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4">UM4/UL4</f>
        <v>1</v>
      </c>
      <c r="UQ4" s="158">
        <f t="shared" ref="UQ4:UQ67" si="85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6">UU4/UT4</f>
        <v>1</v>
      </c>
      <c r="UY4" s="158">
        <f t="shared" ref="UY4:UY67" si="87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8">VC4/VB4</f>
        <v>1</v>
      </c>
      <c r="VG4" s="158">
        <f t="shared" ref="VG4:VG67" si="89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90">VK4/VJ4</f>
        <v>1</v>
      </c>
      <c r="VO4" s="158">
        <f t="shared" ref="VO4:VO67" si="91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2">VS4/VR4</f>
        <v>1</v>
      </c>
      <c r="VW4" s="158">
        <f t="shared" ref="VW4:VW67" si="93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4">WA4/VZ4</f>
        <v>1</v>
      </c>
      <c r="WE4" s="158">
        <f t="shared" ref="WE4:WE67" si="95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6">WI4/WH4</f>
        <v>1</v>
      </c>
      <c r="WM4" s="158">
        <f t="shared" ref="WM4:WM67" si="97">WL4-WD4</f>
        <v>0</v>
      </c>
      <c r="WO4" s="163" t="s">
        <v>18</v>
      </c>
      <c r="WP4" s="157">
        <v>32</v>
      </c>
      <c r="WQ4" s="157">
        <v>32</v>
      </c>
      <c r="WR4" s="157">
        <v>0</v>
      </c>
      <c r="WS4" s="157">
        <v>0</v>
      </c>
      <c r="WT4" s="158">
        <f t="shared" ref="WT4:WT67" si="98">WQ4/WP4</f>
        <v>1</v>
      </c>
      <c r="WU4" s="158">
        <f t="shared" ref="WU4:WU67" si="99">WT4-WL4</f>
        <v>0</v>
      </c>
      <c r="WW4" s="163" t="s">
        <v>18</v>
      </c>
      <c r="WX4" s="157">
        <v>32</v>
      </c>
      <c r="WY4" s="157">
        <v>32</v>
      </c>
      <c r="WZ4" s="157">
        <v>0</v>
      </c>
      <c r="XA4" s="157">
        <v>0</v>
      </c>
      <c r="XB4" s="158">
        <f t="shared" ref="XB4:XB67" si="100">WY4/WX4</f>
        <v>1</v>
      </c>
      <c r="XC4" s="158" t="str">
        <f t="shared" ref="XC4:XC67" si="101">IF(EXACT(WP4,WX4),IF(EXACT(WQ4,WY4),IF(EXACT(WR4,WZ4),IF(EXACT(WS4,XA4),"OK",CONCATENATE("Fail:",XB4-WT4)),CONCATENATE("Fail:",XB4-WT4)),CONCATENATE("Fail:",XB4-WT4)),CONCATENATE("Fail:",XB4-WT4))</f>
        <v>OK</v>
      </c>
      <c r="XD4" s="157"/>
      <c r="XE4" s="163" t="s">
        <v>18</v>
      </c>
      <c r="XF4" s="157">
        <v>32</v>
      </c>
      <c r="XG4" s="157">
        <v>32</v>
      </c>
      <c r="XH4" s="157">
        <v>0</v>
      </c>
      <c r="XI4" s="157">
        <v>0</v>
      </c>
      <c r="XJ4" s="158">
        <f t="shared" ref="XJ4:XJ67" si="102">XG4/XF4</f>
        <v>1</v>
      </c>
      <c r="XK4" s="158" t="str">
        <f t="shared" si="1"/>
        <v>OK</v>
      </c>
      <c r="XM4" s="163" t="s">
        <v>18</v>
      </c>
      <c r="XN4" s="157">
        <f>32+12</f>
        <v>44</v>
      </c>
      <c r="XO4" s="157">
        <v>32</v>
      </c>
      <c r="XP4" s="157">
        <f>0+12</f>
        <v>12</v>
      </c>
      <c r="XQ4" s="157">
        <v>0</v>
      </c>
      <c r="XR4" s="158">
        <f t="shared" ref="XR4:XR67" si="103">XO4/XN4</f>
        <v>0.72727272727272729</v>
      </c>
      <c r="XS4" s="158" t="str">
        <f t="shared" si="2"/>
        <v>Fail:-27%</v>
      </c>
      <c r="XU4" s="163" t="s">
        <v>18</v>
      </c>
      <c r="XV4" s="157">
        <v>32</v>
      </c>
      <c r="XW4" s="157">
        <v>32</v>
      </c>
      <c r="XX4" s="157">
        <v>0</v>
      </c>
      <c r="XY4" s="157">
        <v>0</v>
      </c>
      <c r="XZ4" s="158">
        <f t="shared" ref="XZ4:XZ67" si="104">XW4/XV4</f>
        <v>1</v>
      </c>
      <c r="YA4" s="158" t="str">
        <f t="shared" ref="YA4:YA67" si="105">IF(EXACT(XF4,XV4),IF(EXACT(XG4,XW4),IF(EXACT(XH4,XX4),IF(EXACT(XI4,XY4),"OK",CONCATENATE("Fail:",ROUND(XZ4-XJ4,2)*100,"%")),CONCATENATE("Fail:",ROUND(XZ4-XJ4,2)*100,"%")),CONCATENATE("Fail:",ROUND(XZ4-XJ4,2)*100,"%")),CONCATENATE("Fail:",ROUND(XZ4-XJ4,2)*100,"%"))</f>
        <v>OK</v>
      </c>
      <c r="YC4" s="163" t="s">
        <v>18</v>
      </c>
      <c r="YD4" s="157">
        <v>44</v>
      </c>
      <c r="YE4" s="157">
        <v>32</v>
      </c>
      <c r="YF4" s="157">
        <v>12</v>
      </c>
      <c r="YG4" s="157">
        <v>0</v>
      </c>
      <c r="YH4" s="158">
        <f t="shared" ref="YH4:YH67" si="106">YE4/YD4</f>
        <v>0.72727272727272729</v>
      </c>
      <c r="YI4" s="83" t="str">
        <f t="shared" ref="YI4:YI67" si="107">IF(EXACT(XN4,YD4),IF(EXACT(XO4,YE4),IF(EXACT(XP4,YF4),IF(EXACT(XQ4,YG4),"OK",CONCATENATE("Fail:",ROUND(YH4-XR4,2)*100,"%")),CONCATENATE("Fail:",ROUND(YH4-XR4,2)*100,"%")),CONCATENATE("Fail:",ROUND(YH4-XR4,2)*100,"%")),CONCATENATE("Fail:",ROUND(YH4-XR4,2)*100,"%"))</f>
        <v>OK</v>
      </c>
      <c r="YK4" s="163" t="s">
        <v>18</v>
      </c>
      <c r="YL4" s="157">
        <v>32</v>
      </c>
      <c r="YM4" s="157">
        <v>32</v>
      </c>
      <c r="YN4" s="157">
        <v>0</v>
      </c>
      <c r="YO4" s="157">
        <v>0</v>
      </c>
      <c r="YP4" s="158">
        <v>1</v>
      </c>
      <c r="YQ4" s="158" t="str">
        <f t="shared" ref="YQ4:YQ16" si="108">IF(EXACT(XV4,YL4),IF(EXACT(XW4,YM4),IF(EXACT(XX4,YN4),IF(EXACT(XY4,YO4),"OK",CONCATENATE("Fail:",ROUND(YP4-XZ4,2)*100,"%")),CONCATENATE("Fail:",ROUND(YP4-XZ4,2)*100,"%")),CONCATENATE("Fail:",ROUND(YP4-XZ4,2)*100,"%")),CONCATENATE("Fail:",ROUND(YP4-XZ4,2)*100,"%"))</f>
        <v>OK</v>
      </c>
      <c r="YS4" s="163" t="s">
        <v>18</v>
      </c>
      <c r="YT4" s="157">
        <v>44</v>
      </c>
      <c r="YU4" s="157">
        <v>32</v>
      </c>
      <c r="YV4" s="157">
        <v>12</v>
      </c>
      <c r="YW4" s="157">
        <v>0</v>
      </c>
      <c r="YX4" s="158">
        <v>0.73</v>
      </c>
      <c r="YY4" s="83" t="str">
        <f t="shared" ref="YY4:YY67" si="109">IF(EXACT(YD4,YT4),IF(EXACT(YE4,YU4),IF(EXACT(YF4,YV4),IF(EXACT(YG4,YW4),"OK",CONCATENATE("Fail:",ROUND(YX4-YH4,2)*100,"%")),CONCATENATE("Fail:",ROUND(YX4-YH4,2)*100,"%")),CONCATENATE("Fail:",ROUND(YX4-YH4,2)*100,"%")),CONCATENATE("Fail:",ROUND(YX4-YH4,2)*100,"%"))</f>
        <v>OK</v>
      </c>
      <c r="ZA4" s="163" t="s">
        <v>18</v>
      </c>
      <c r="ZB4" s="157">
        <v>32</v>
      </c>
      <c r="ZC4" s="157">
        <v>32</v>
      </c>
      <c r="ZD4" s="157">
        <v>0</v>
      </c>
      <c r="ZE4" s="157">
        <v>0</v>
      </c>
      <c r="ZF4" s="158">
        <v>1</v>
      </c>
      <c r="ZG4" s="158" t="str">
        <f t="shared" ref="ZG4:ZG16" si="110">IF(EXACT(YL4,ZB4),IF(EXACT(YM4,ZC4),IF(EXACT(YN4,ZD4),IF(EXACT(YO4,ZE4),"OK",CONCATENATE("Fail:",ROUND(ZF4-YP4,2)*100,"%")),CONCATENATE("Fail:",ROUND(ZF4-YP4,2)*100,"%")),CONCATENATE("Fail:",ROUND(ZF4-YP4,2)*100,"%")),CONCATENATE("Fail:",ROUND(ZF4-YP4,2)*100,"%"))</f>
        <v>OK</v>
      </c>
      <c r="ZI4" s="163" t="s">
        <v>18</v>
      </c>
      <c r="ZJ4" s="157">
        <v>44</v>
      </c>
      <c r="ZK4" s="157">
        <v>32</v>
      </c>
      <c r="ZL4" s="157">
        <v>12</v>
      </c>
      <c r="ZM4" s="157">
        <v>0</v>
      </c>
      <c r="ZN4" s="158">
        <v>0.73</v>
      </c>
      <c r="ZO4" s="83" t="str">
        <f t="shared" ref="ZO4:ZO67" si="111">IF(EXACT(YT4,ZJ4),IF(EXACT(YU4,ZK4),IF(EXACT(YV4,ZL4),IF(EXACT(YW4,ZM4),"OK",CONCATENATE("Fail:",ROUND(ZN4-YX4,2)*100,"%")),CONCATENATE("Fail:",ROUND(ZN4-YX4,2)*100,"%")),CONCATENATE("Fail:",ROUND(ZN4-YX4,2)*100,"%")),CONCATENATE("Fail:",ROUND(ZN4-YX4,2)*100,"%"))</f>
        <v>OK</v>
      </c>
    </row>
    <row r="5" spans="1:691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3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4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5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6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7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8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9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10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11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2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3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4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5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6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7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8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9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20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21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2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3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4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5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6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7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12">HZ5/HY5</f>
        <v>1</v>
      </c>
      <c r="ID5" s="4">
        <f t="shared" si="28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13">IH5/IG5</f>
        <v>1</v>
      </c>
      <c r="IL5" s="4">
        <f t="shared" si="29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30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31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2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3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4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5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14">KL5/KK5</f>
        <v>1</v>
      </c>
      <c r="KP5" s="4">
        <f t="shared" si="36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7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8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15">LR5/LQ5</f>
        <v>1</v>
      </c>
      <c r="LV5" s="4">
        <f t="shared" si="39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16">LZ5/LY5</f>
        <v>1</v>
      </c>
      <c r="MD5" s="158">
        <f t="shared" si="40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41"/>
        <v>1</v>
      </c>
      <c r="ML5" s="158">
        <f t="shared" si="42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3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4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5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6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7"/>
        <v>1</v>
      </c>
      <c r="OU5" s="158">
        <f t="shared" si="48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17">OY5/OX5</f>
        <v>1</v>
      </c>
      <c r="PC5" s="158">
        <f t="shared" si="49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50"/>
        <v>1</v>
      </c>
      <c r="PK5" s="158">
        <f t="shared" si="51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2"/>
        <v>1</v>
      </c>
      <c r="PS5" s="158">
        <f t="shared" si="53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4"/>
        <v>1</v>
      </c>
      <c r="QA5" s="158">
        <f t="shared" si="55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6"/>
        <v>1</v>
      </c>
      <c r="QI5" s="158">
        <f t="shared" si="57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8"/>
        <v>1</v>
      </c>
      <c r="QQ5" s="158">
        <f t="shared" si="59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60"/>
        <v>1</v>
      </c>
      <c r="QY5" s="158">
        <f t="shared" si="61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2"/>
        <v>1</v>
      </c>
      <c r="RG5" s="158">
        <f t="shared" si="63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4"/>
        <v>1</v>
      </c>
      <c r="RO5" s="158">
        <f t="shared" si="65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6"/>
        <v>1</v>
      </c>
      <c r="RW5" s="158">
        <f t="shared" si="67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8"/>
        <v>1</v>
      </c>
      <c r="SE5" s="158">
        <f t="shared" si="69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70"/>
        <v>1</v>
      </c>
      <c r="SM5" s="158">
        <f t="shared" si="71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2"/>
        <v>1</v>
      </c>
      <c r="SU5" s="158">
        <f t="shared" si="73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4"/>
        <v>1</v>
      </c>
      <c r="TC5" s="158">
        <f t="shared" si="75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6"/>
        <v>1</v>
      </c>
      <c r="TK5" s="158">
        <f t="shared" si="77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8"/>
        <v>1</v>
      </c>
      <c r="TS5" s="158">
        <f t="shared" si="79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80"/>
        <v>1</v>
      </c>
      <c r="UA5" s="158">
        <f t="shared" si="81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2"/>
        <v>1</v>
      </c>
      <c r="UI5" s="158">
        <f t="shared" si="83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4"/>
        <v>1</v>
      </c>
      <c r="UQ5" s="158">
        <f t="shared" si="85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6"/>
        <v>1</v>
      </c>
      <c r="UY5" s="158">
        <f t="shared" si="87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8"/>
        <v>1</v>
      </c>
      <c r="VG5" s="158">
        <f t="shared" si="89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90"/>
        <v>1</v>
      </c>
      <c r="VO5" s="158">
        <f t="shared" si="91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2"/>
        <v>1</v>
      </c>
      <c r="VW5" s="158">
        <f t="shared" si="93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4"/>
        <v>1</v>
      </c>
      <c r="WE5" s="158">
        <f t="shared" si="95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6"/>
        <v>1</v>
      </c>
      <c r="WM5" s="158">
        <f t="shared" si="97"/>
        <v>0</v>
      </c>
      <c r="WO5" s="157" t="s">
        <v>19</v>
      </c>
      <c r="WP5" s="157">
        <v>26</v>
      </c>
      <c r="WQ5" s="157">
        <v>26</v>
      </c>
      <c r="WR5" s="157">
        <v>0</v>
      </c>
      <c r="WS5" s="157">
        <v>0</v>
      </c>
      <c r="WT5" s="158">
        <f t="shared" si="98"/>
        <v>1</v>
      </c>
      <c r="WU5" s="158">
        <f t="shared" si="99"/>
        <v>0</v>
      </c>
      <c r="WW5" s="157" t="s">
        <v>19</v>
      </c>
      <c r="WX5" s="157">
        <v>26</v>
      </c>
      <c r="WY5" s="157">
        <v>26</v>
      </c>
      <c r="WZ5" s="157">
        <v>0</v>
      </c>
      <c r="XA5" s="157">
        <v>0</v>
      </c>
      <c r="XB5" s="158">
        <f t="shared" si="100"/>
        <v>1</v>
      </c>
      <c r="XC5" s="158" t="str">
        <f t="shared" si="101"/>
        <v>OK</v>
      </c>
      <c r="XE5" s="157" t="s">
        <v>19</v>
      </c>
      <c r="XF5" s="157">
        <v>26</v>
      </c>
      <c r="XG5" s="157">
        <v>26</v>
      </c>
      <c r="XH5" s="157">
        <v>0</v>
      </c>
      <c r="XI5" s="157">
        <v>0</v>
      </c>
      <c r="XJ5" s="158">
        <f t="shared" si="102"/>
        <v>1</v>
      </c>
      <c r="XK5" s="158" t="str">
        <f t="shared" si="1"/>
        <v>OK</v>
      </c>
      <c r="XM5" s="157" t="s">
        <v>19</v>
      </c>
      <c r="XN5" s="157">
        <v>26</v>
      </c>
      <c r="XO5" s="157">
        <v>26</v>
      </c>
      <c r="XP5" s="157">
        <v>0</v>
      </c>
      <c r="XQ5" s="157">
        <v>0</v>
      </c>
      <c r="XR5" s="158">
        <f t="shared" si="103"/>
        <v>1</v>
      </c>
      <c r="XS5" s="158" t="str">
        <f t="shared" si="2"/>
        <v>OK</v>
      </c>
      <c r="XU5" s="157" t="s">
        <v>19</v>
      </c>
      <c r="XV5" s="157">
        <v>26</v>
      </c>
      <c r="XW5" s="157">
        <v>26</v>
      </c>
      <c r="XX5" s="157">
        <v>0</v>
      </c>
      <c r="XY5" s="157">
        <v>0</v>
      </c>
      <c r="XZ5" s="158">
        <f t="shared" si="104"/>
        <v>1</v>
      </c>
      <c r="YA5" s="158" t="str">
        <f t="shared" si="105"/>
        <v>OK</v>
      </c>
      <c r="YC5" s="157" t="s">
        <v>19</v>
      </c>
      <c r="YD5" s="157">
        <v>26</v>
      </c>
      <c r="YE5" s="157">
        <v>26</v>
      </c>
      <c r="YF5" s="157">
        <v>0</v>
      </c>
      <c r="YG5" s="157">
        <v>0</v>
      </c>
      <c r="YH5" s="158">
        <f t="shared" si="106"/>
        <v>1</v>
      </c>
      <c r="YI5" s="158" t="str">
        <f t="shared" si="107"/>
        <v>OK</v>
      </c>
      <c r="YK5" s="157" t="s">
        <v>19</v>
      </c>
      <c r="YL5" s="157">
        <v>26</v>
      </c>
      <c r="YM5" s="157">
        <v>26</v>
      </c>
      <c r="YN5" s="157">
        <v>0</v>
      </c>
      <c r="YO5" s="157">
        <v>0</v>
      </c>
      <c r="YP5" s="158">
        <v>1</v>
      </c>
      <c r="YQ5" s="158" t="str">
        <f t="shared" si="108"/>
        <v>OK</v>
      </c>
      <c r="YS5" s="157" t="s">
        <v>19</v>
      </c>
      <c r="YT5" s="157">
        <v>26</v>
      </c>
      <c r="YU5" s="157">
        <v>26</v>
      </c>
      <c r="YV5" s="157">
        <v>0</v>
      </c>
      <c r="YW5" s="157">
        <v>0</v>
      </c>
      <c r="YX5" s="158">
        <v>1</v>
      </c>
      <c r="YY5" s="158" t="str">
        <f t="shared" si="109"/>
        <v>OK</v>
      </c>
      <c r="ZA5" s="157" t="s">
        <v>19</v>
      </c>
      <c r="ZB5" s="157">
        <v>26</v>
      </c>
      <c r="ZC5" s="157">
        <v>26</v>
      </c>
      <c r="ZD5" s="157">
        <v>0</v>
      </c>
      <c r="ZE5" s="157">
        <v>0</v>
      </c>
      <c r="ZF5" s="158">
        <v>1</v>
      </c>
      <c r="ZG5" s="158" t="str">
        <f t="shared" si="110"/>
        <v>OK</v>
      </c>
      <c r="ZI5" s="157" t="s">
        <v>19</v>
      </c>
      <c r="ZJ5" s="157">
        <v>26</v>
      </c>
      <c r="ZK5" s="157">
        <v>26</v>
      </c>
      <c r="ZL5" s="157">
        <v>0</v>
      </c>
      <c r="ZM5" s="157">
        <v>0</v>
      </c>
      <c r="ZN5" s="158">
        <v>1</v>
      </c>
      <c r="ZO5" s="158" t="str">
        <f t="shared" si="111"/>
        <v>OK</v>
      </c>
    </row>
    <row r="6" spans="1:691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3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4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5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6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7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8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9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10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11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2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3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4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5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6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7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8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9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20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21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2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3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4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5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6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7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12"/>
        <v>1</v>
      </c>
      <c r="ID6" s="4">
        <f t="shared" si="28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13"/>
        <v>1</v>
      </c>
      <c r="IL6" s="4">
        <f t="shared" si="29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30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31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2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3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4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5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14"/>
        <v>1</v>
      </c>
      <c r="KP6" s="4">
        <f t="shared" si="36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7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8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15"/>
        <v>1</v>
      </c>
      <c r="LV6" s="4">
        <f t="shared" si="39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16"/>
        <v>1</v>
      </c>
      <c r="MD6" s="158">
        <f t="shared" si="40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41"/>
        <v>1</v>
      </c>
      <c r="ML6" s="158">
        <f t="shared" si="42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3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4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5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6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7"/>
        <v>1</v>
      </c>
      <c r="OU6" s="158">
        <f t="shared" si="48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17"/>
        <v>1</v>
      </c>
      <c r="PC6" s="158">
        <f t="shared" si="49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50"/>
        <v>1</v>
      </c>
      <c r="PK6" s="158">
        <f t="shared" si="51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2"/>
        <v>1</v>
      </c>
      <c r="PS6" s="158">
        <f t="shared" si="53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4"/>
        <v>1</v>
      </c>
      <c r="QA6" s="158">
        <f t="shared" si="55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6"/>
        <v>1</v>
      </c>
      <c r="QI6" s="158">
        <f t="shared" si="57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8"/>
        <v>1</v>
      </c>
      <c r="QQ6" s="158">
        <f t="shared" si="59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60"/>
        <v>1</v>
      </c>
      <c r="QY6" s="158">
        <f t="shared" si="61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2"/>
        <v>1</v>
      </c>
      <c r="RG6" s="158">
        <f t="shared" si="63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4"/>
        <v>1</v>
      </c>
      <c r="RO6" s="158">
        <f t="shared" si="65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6"/>
        <v>1</v>
      </c>
      <c r="RW6" s="158">
        <f t="shared" si="67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8"/>
        <v>1</v>
      </c>
      <c r="SE6" s="158">
        <f t="shared" si="69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70"/>
        <v>1</v>
      </c>
      <c r="SM6" s="158">
        <f t="shared" si="71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2"/>
        <v>1</v>
      </c>
      <c r="SU6" s="158">
        <f t="shared" si="73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4"/>
        <v>1</v>
      </c>
      <c r="TC6" s="158">
        <f t="shared" si="75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6"/>
        <v>1</v>
      </c>
      <c r="TK6" s="158">
        <f t="shared" si="77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8"/>
        <v>1</v>
      </c>
      <c r="TS6" s="158">
        <f t="shared" si="79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80"/>
        <v>1</v>
      </c>
      <c r="UA6" s="158">
        <f t="shared" si="81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2"/>
        <v>1</v>
      </c>
      <c r="UI6" s="158">
        <f t="shared" si="83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4"/>
        <v>1</v>
      </c>
      <c r="UQ6" s="158">
        <f t="shared" si="85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6"/>
        <v>1</v>
      </c>
      <c r="UY6" s="158">
        <f t="shared" si="87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8"/>
        <v>1</v>
      </c>
      <c r="VG6" s="158">
        <f t="shared" si="89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90"/>
        <v>1</v>
      </c>
      <c r="VO6" s="158">
        <f t="shared" si="91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2"/>
        <v>1</v>
      </c>
      <c r="VW6" s="158">
        <f t="shared" si="93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4"/>
        <v>1</v>
      </c>
      <c r="WE6" s="158">
        <f t="shared" si="95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6"/>
        <v>1</v>
      </c>
      <c r="WM6" s="158">
        <f t="shared" si="97"/>
        <v>0</v>
      </c>
      <c r="WO6" s="157" t="s">
        <v>20</v>
      </c>
      <c r="WP6" s="157">
        <v>11</v>
      </c>
      <c r="WQ6" s="157">
        <v>11</v>
      </c>
      <c r="WR6" s="157">
        <v>0</v>
      </c>
      <c r="WS6" s="157">
        <v>0</v>
      </c>
      <c r="WT6" s="158">
        <f t="shared" si="98"/>
        <v>1</v>
      </c>
      <c r="WU6" s="158">
        <f t="shared" si="99"/>
        <v>0</v>
      </c>
      <c r="WW6" s="157" t="s">
        <v>20</v>
      </c>
      <c r="WX6" s="157">
        <v>11</v>
      </c>
      <c r="WY6" s="157">
        <v>11</v>
      </c>
      <c r="WZ6" s="157">
        <v>0</v>
      </c>
      <c r="XA6" s="157">
        <v>0</v>
      </c>
      <c r="XB6" s="158">
        <f t="shared" si="100"/>
        <v>1</v>
      </c>
      <c r="XC6" s="158" t="str">
        <f t="shared" si="101"/>
        <v>OK</v>
      </c>
      <c r="XE6" s="157" t="s">
        <v>20</v>
      </c>
      <c r="XF6" s="157">
        <v>11</v>
      </c>
      <c r="XG6" s="157">
        <v>11</v>
      </c>
      <c r="XH6" s="157">
        <v>0</v>
      </c>
      <c r="XI6" s="157">
        <v>0</v>
      </c>
      <c r="XJ6" s="158">
        <f t="shared" si="102"/>
        <v>1</v>
      </c>
      <c r="XK6" s="158" t="str">
        <f t="shared" si="1"/>
        <v>OK</v>
      </c>
      <c r="XM6" s="157" t="s">
        <v>20</v>
      </c>
      <c r="XN6" s="157">
        <v>11</v>
      </c>
      <c r="XO6" s="157">
        <v>11</v>
      </c>
      <c r="XP6" s="157">
        <v>0</v>
      </c>
      <c r="XQ6" s="157">
        <v>0</v>
      </c>
      <c r="XR6" s="158">
        <f t="shared" si="103"/>
        <v>1</v>
      </c>
      <c r="XS6" s="158" t="str">
        <f t="shared" si="2"/>
        <v>OK</v>
      </c>
      <c r="XU6" s="157" t="s">
        <v>20</v>
      </c>
      <c r="XV6" s="157">
        <v>11</v>
      </c>
      <c r="XW6" s="157">
        <v>11</v>
      </c>
      <c r="XX6" s="157">
        <v>0</v>
      </c>
      <c r="XY6" s="157">
        <v>0</v>
      </c>
      <c r="XZ6" s="158">
        <f t="shared" si="104"/>
        <v>1</v>
      </c>
      <c r="YA6" s="158" t="str">
        <f t="shared" si="105"/>
        <v>OK</v>
      </c>
      <c r="YC6" s="157" t="s">
        <v>20</v>
      </c>
      <c r="YD6" s="157">
        <v>11</v>
      </c>
      <c r="YE6" s="157">
        <v>11</v>
      </c>
      <c r="YF6" s="157">
        <v>0</v>
      </c>
      <c r="YG6" s="157">
        <v>0</v>
      </c>
      <c r="YH6" s="158">
        <f t="shared" si="106"/>
        <v>1</v>
      </c>
      <c r="YI6" s="158" t="str">
        <f t="shared" si="107"/>
        <v>OK</v>
      </c>
      <c r="YK6" s="157" t="s">
        <v>20</v>
      </c>
      <c r="YL6" s="157">
        <v>11</v>
      </c>
      <c r="YM6" s="157">
        <v>11</v>
      </c>
      <c r="YN6" s="157">
        <v>0</v>
      </c>
      <c r="YO6" s="157">
        <v>0</v>
      </c>
      <c r="YP6" s="158">
        <v>1</v>
      </c>
      <c r="YQ6" s="158" t="str">
        <f t="shared" si="108"/>
        <v>OK</v>
      </c>
      <c r="YS6" s="157" t="s">
        <v>20</v>
      </c>
      <c r="YT6" s="157">
        <v>11</v>
      </c>
      <c r="YU6" s="157">
        <v>11</v>
      </c>
      <c r="YV6" s="157">
        <v>0</v>
      </c>
      <c r="YW6" s="157">
        <v>0</v>
      </c>
      <c r="YX6" s="158">
        <v>1</v>
      </c>
      <c r="YY6" s="158" t="str">
        <f t="shared" si="109"/>
        <v>OK</v>
      </c>
      <c r="ZA6" s="157" t="s">
        <v>20</v>
      </c>
      <c r="ZB6" s="157">
        <v>11</v>
      </c>
      <c r="ZC6" s="157">
        <v>11</v>
      </c>
      <c r="ZD6" s="157">
        <v>0</v>
      </c>
      <c r="ZE6" s="157">
        <v>0</v>
      </c>
      <c r="ZF6" s="158">
        <v>1</v>
      </c>
      <c r="ZG6" s="158" t="str">
        <f t="shared" si="110"/>
        <v>OK</v>
      </c>
      <c r="ZI6" s="157" t="s">
        <v>20</v>
      </c>
      <c r="ZJ6" s="157">
        <v>11</v>
      </c>
      <c r="ZK6" s="157">
        <v>11</v>
      </c>
      <c r="ZL6" s="157">
        <v>0</v>
      </c>
      <c r="ZM6" s="157">
        <v>0</v>
      </c>
      <c r="ZN6" s="158">
        <v>1</v>
      </c>
      <c r="ZO6" s="158" t="str">
        <f t="shared" si="111"/>
        <v>OK</v>
      </c>
    </row>
    <row r="7" spans="1:691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3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4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5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6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7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8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9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10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11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2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3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4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5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6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7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8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9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20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21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2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3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4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5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18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6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7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12"/>
        <v>1</v>
      </c>
      <c r="ID7" s="4">
        <f t="shared" si="28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13"/>
        <v>1</v>
      </c>
      <c r="IL7" s="4">
        <f t="shared" si="29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30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31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2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3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4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5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14"/>
        <v>1</v>
      </c>
      <c r="KP7" s="4">
        <f t="shared" si="36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7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8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15"/>
        <v>1</v>
      </c>
      <c r="LV7" s="4">
        <f t="shared" si="39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16"/>
        <v>1</v>
      </c>
      <c r="MD7" s="158">
        <f t="shared" si="40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41"/>
        <v>1</v>
      </c>
      <c r="ML7" s="158">
        <f t="shared" si="42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3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4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5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6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7"/>
        <v>1</v>
      </c>
      <c r="OU7" s="158">
        <f t="shared" si="48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17"/>
        <v>1</v>
      </c>
      <c r="PC7" s="158">
        <f t="shared" si="49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50"/>
        <v>1</v>
      </c>
      <c r="PK7" s="158">
        <f t="shared" si="51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2"/>
        <v>1</v>
      </c>
      <c r="PS7" s="158">
        <f t="shared" si="53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4"/>
        <v>1</v>
      </c>
      <c r="QA7" s="158">
        <f t="shared" si="55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6"/>
        <v>1</v>
      </c>
      <c r="QI7" s="158">
        <f t="shared" si="57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8"/>
        <v>1</v>
      </c>
      <c r="QQ7" s="158">
        <f t="shared" si="59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60"/>
        <v>1</v>
      </c>
      <c r="QY7" s="158">
        <f t="shared" si="61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2"/>
        <v>1</v>
      </c>
      <c r="RG7" s="158">
        <f t="shared" si="63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4"/>
        <v>1</v>
      </c>
      <c r="RO7" s="158">
        <f t="shared" si="65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6"/>
        <v>1</v>
      </c>
      <c r="RW7" s="158">
        <f t="shared" si="67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8"/>
        <v>1</v>
      </c>
      <c r="SE7" s="158">
        <f t="shared" si="69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70"/>
        <v>1</v>
      </c>
      <c r="SM7" s="158">
        <f t="shared" si="71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2"/>
        <v>1</v>
      </c>
      <c r="SU7" s="158">
        <f t="shared" si="73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4"/>
        <v>1</v>
      </c>
      <c r="TC7" s="158">
        <f t="shared" si="75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6"/>
        <v>1</v>
      </c>
      <c r="TK7" s="158">
        <f t="shared" si="77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8"/>
        <v>1</v>
      </c>
      <c r="TS7" s="158">
        <f t="shared" si="79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80"/>
        <v>1</v>
      </c>
      <c r="UA7" s="158">
        <f t="shared" si="81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2"/>
        <v>1</v>
      </c>
      <c r="UI7" s="158">
        <f t="shared" si="83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4"/>
        <v>1</v>
      </c>
      <c r="UQ7" s="158">
        <f t="shared" si="85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6"/>
        <v>1</v>
      </c>
      <c r="UY7" s="158">
        <f t="shared" si="87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8"/>
        <v>1</v>
      </c>
      <c r="VG7" s="158">
        <f t="shared" si="89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90"/>
        <v>1</v>
      </c>
      <c r="VO7" s="158">
        <f t="shared" si="91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2"/>
        <v>1</v>
      </c>
      <c r="VW7" s="158">
        <f t="shared" si="93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4"/>
        <v>1</v>
      </c>
      <c r="WE7" s="158">
        <f t="shared" si="95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6"/>
        <v>1</v>
      </c>
      <c r="WM7" s="158">
        <f t="shared" si="97"/>
        <v>0</v>
      </c>
      <c r="WO7" s="157" t="s">
        <v>21</v>
      </c>
      <c r="WP7" s="157">
        <v>36</v>
      </c>
      <c r="WQ7" s="157">
        <v>36</v>
      </c>
      <c r="WR7" s="157">
        <v>0</v>
      </c>
      <c r="WS7" s="157">
        <v>0</v>
      </c>
      <c r="WT7" s="158">
        <f t="shared" si="98"/>
        <v>1</v>
      </c>
      <c r="WU7" s="158">
        <f t="shared" si="99"/>
        <v>0</v>
      </c>
      <c r="WW7" s="157" t="s">
        <v>21</v>
      </c>
      <c r="WX7" s="157">
        <v>36</v>
      </c>
      <c r="WY7" s="157">
        <v>36</v>
      </c>
      <c r="WZ7" s="157">
        <v>0</v>
      </c>
      <c r="XA7" s="157">
        <v>0</v>
      </c>
      <c r="XB7" s="158">
        <f t="shared" si="100"/>
        <v>1</v>
      </c>
      <c r="XC7" s="158" t="str">
        <f t="shared" si="101"/>
        <v>OK</v>
      </c>
      <c r="XE7" s="157" t="s">
        <v>21</v>
      </c>
      <c r="XF7" s="157">
        <v>36</v>
      </c>
      <c r="XG7" s="157">
        <v>36</v>
      </c>
      <c r="XH7" s="157">
        <v>0</v>
      </c>
      <c r="XI7" s="157">
        <v>0</v>
      </c>
      <c r="XJ7" s="158">
        <f t="shared" si="102"/>
        <v>1</v>
      </c>
      <c r="XK7" s="158" t="str">
        <f t="shared" si="1"/>
        <v>OK</v>
      </c>
      <c r="XM7" s="157" t="s">
        <v>21</v>
      </c>
      <c r="XN7" s="157">
        <v>36</v>
      </c>
      <c r="XO7" s="157">
        <v>36</v>
      </c>
      <c r="XP7" s="157">
        <v>0</v>
      </c>
      <c r="XQ7" s="157">
        <v>0</v>
      </c>
      <c r="XR7" s="158">
        <f t="shared" si="103"/>
        <v>1</v>
      </c>
      <c r="XS7" s="158" t="str">
        <f t="shared" si="2"/>
        <v>OK</v>
      </c>
      <c r="XU7" s="157" t="s">
        <v>21</v>
      </c>
      <c r="XV7" s="157">
        <v>36</v>
      </c>
      <c r="XW7" s="157">
        <v>36</v>
      </c>
      <c r="XX7" s="157">
        <v>0</v>
      </c>
      <c r="XY7" s="157">
        <v>0</v>
      </c>
      <c r="XZ7" s="158">
        <f t="shared" si="104"/>
        <v>1</v>
      </c>
      <c r="YA7" s="158" t="str">
        <f t="shared" si="105"/>
        <v>OK</v>
      </c>
      <c r="YC7" s="157" t="s">
        <v>21</v>
      </c>
      <c r="YD7" s="157">
        <v>36</v>
      </c>
      <c r="YE7" s="157">
        <v>36</v>
      </c>
      <c r="YF7" s="157">
        <v>0</v>
      </c>
      <c r="YG7" s="157">
        <v>0</v>
      </c>
      <c r="YH7" s="158">
        <f t="shared" si="106"/>
        <v>1</v>
      </c>
      <c r="YI7" s="158" t="str">
        <f t="shared" si="107"/>
        <v>OK</v>
      </c>
      <c r="YK7" s="157" t="s">
        <v>21</v>
      </c>
      <c r="YL7" s="157">
        <v>36</v>
      </c>
      <c r="YM7" s="157">
        <v>36</v>
      </c>
      <c r="YN7" s="157">
        <v>0</v>
      </c>
      <c r="YO7" s="157">
        <v>0</v>
      </c>
      <c r="YP7" s="158">
        <v>1</v>
      </c>
      <c r="YQ7" s="158" t="str">
        <f t="shared" si="108"/>
        <v>OK</v>
      </c>
      <c r="YS7" s="157" t="s">
        <v>21</v>
      </c>
      <c r="YT7" s="157">
        <v>36</v>
      </c>
      <c r="YU7" s="157">
        <v>36</v>
      </c>
      <c r="YV7" s="157">
        <v>0</v>
      </c>
      <c r="YW7" s="157">
        <v>0</v>
      </c>
      <c r="YX7" s="158">
        <v>1</v>
      </c>
      <c r="YY7" s="158" t="str">
        <f t="shared" si="109"/>
        <v>OK</v>
      </c>
      <c r="ZA7" s="157" t="s">
        <v>21</v>
      </c>
      <c r="ZB7" s="157">
        <v>36</v>
      </c>
      <c r="ZC7" s="157">
        <v>36</v>
      </c>
      <c r="ZD7" s="157">
        <v>0</v>
      </c>
      <c r="ZE7" s="157">
        <v>0</v>
      </c>
      <c r="ZF7" s="158">
        <v>1</v>
      </c>
      <c r="ZG7" s="158" t="str">
        <f t="shared" si="110"/>
        <v>OK</v>
      </c>
      <c r="ZI7" s="157" t="s">
        <v>21</v>
      </c>
      <c r="ZJ7" s="157">
        <v>36</v>
      </c>
      <c r="ZK7" s="157">
        <v>36</v>
      </c>
      <c r="ZL7" s="157">
        <v>0</v>
      </c>
      <c r="ZM7" s="157">
        <v>0</v>
      </c>
      <c r="ZN7" s="158">
        <v>1</v>
      </c>
      <c r="ZO7" s="158" t="str">
        <f t="shared" si="111"/>
        <v>OK</v>
      </c>
    </row>
    <row r="8" spans="1:691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3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4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5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6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7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8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9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10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11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2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3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4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5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6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7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8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9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20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21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2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3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4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5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18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6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7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12"/>
        <v>0.8655172413793103</v>
      </c>
      <c r="ID8" s="4">
        <f t="shared" si="28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13"/>
        <v>0.8655172413793103</v>
      </c>
      <c r="IL8" s="4">
        <f t="shared" si="29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30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31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2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3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4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5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14"/>
        <v>0.8655172413793103</v>
      </c>
      <c r="KP8" s="4">
        <f t="shared" si="36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7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8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15"/>
        <v>0.74712643678160917</v>
      </c>
      <c r="LV8" s="4">
        <f t="shared" si="39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16"/>
        <v>0.74712643678160917</v>
      </c>
      <c r="MD8" s="158">
        <f t="shared" si="40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41"/>
        <v>0.74712643678160917</v>
      </c>
      <c r="ML8" s="158">
        <f t="shared" si="42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3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4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5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6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7"/>
        <v>0.7385057471264368</v>
      </c>
      <c r="OU8" s="158">
        <f t="shared" si="48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17"/>
        <v>0.7385057471264368</v>
      </c>
      <c r="PC8" s="158">
        <f t="shared" si="49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50"/>
        <v>0.7385057471264368</v>
      </c>
      <c r="PK8" s="158">
        <f t="shared" si="51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2"/>
        <v>0.7385057471264368</v>
      </c>
      <c r="PS8" s="158">
        <f t="shared" si="53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4"/>
        <v>0.74855491329479773</v>
      </c>
      <c r="QA8" s="158">
        <f t="shared" si="55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6"/>
        <v>0.74855491329479773</v>
      </c>
      <c r="QI8" s="158">
        <f t="shared" si="57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8"/>
        <v>0.74855491329479773</v>
      </c>
      <c r="QQ8" s="158">
        <f t="shared" si="59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60"/>
        <v>0.74855491329479773</v>
      </c>
      <c r="QY8" s="158">
        <f t="shared" si="61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2"/>
        <v>0.74855491329479773</v>
      </c>
      <c r="RG8" s="158">
        <f t="shared" si="63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4"/>
        <v>0.74855491329479773</v>
      </c>
      <c r="RO8" s="158">
        <f t="shared" si="65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6"/>
        <v>0.74855491329479773</v>
      </c>
      <c r="RW8" s="158">
        <f t="shared" si="67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8"/>
        <v>0.74855491329479773</v>
      </c>
      <c r="SE8" s="158">
        <f t="shared" si="69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70"/>
        <v>0.74855491329479773</v>
      </c>
      <c r="SM8" s="158">
        <f t="shared" si="71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2"/>
        <v>0.74855491329479773</v>
      </c>
      <c r="SU8" s="158">
        <f t="shared" si="73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4"/>
        <v>0.74855491329479773</v>
      </c>
      <c r="TC8" s="158">
        <f t="shared" si="75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6"/>
        <v>0.74855491329479773</v>
      </c>
      <c r="TK8" s="158">
        <f t="shared" si="77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8"/>
        <v>0.74855491329479773</v>
      </c>
      <c r="TS8" s="158">
        <f t="shared" si="79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80"/>
        <v>0.74855491329479773</v>
      </c>
      <c r="UA8" s="158">
        <f t="shared" si="81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2"/>
        <v>0.74855491329479773</v>
      </c>
      <c r="UI8" s="158">
        <f t="shared" si="83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4"/>
        <v>0.74855491329479773</v>
      </c>
      <c r="UQ8" s="158">
        <f t="shared" si="85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6"/>
        <v>0.75144508670520227</v>
      </c>
      <c r="UY8" s="158">
        <f t="shared" si="87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8"/>
        <v>0.75144508670520227</v>
      </c>
      <c r="VG8" s="158">
        <f t="shared" si="89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90"/>
        <v>0.75144508670520227</v>
      </c>
      <c r="VO8" s="158">
        <f t="shared" si="91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2"/>
        <v>0.75144508670520227</v>
      </c>
      <c r="VW8" s="158">
        <f t="shared" si="93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4"/>
        <v>0.75144508670520227</v>
      </c>
      <c r="WE8" s="158">
        <f t="shared" si="95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6"/>
        <v>0.75144508670520227</v>
      </c>
      <c r="WM8" s="158">
        <f t="shared" si="97"/>
        <v>0</v>
      </c>
      <c r="WO8" s="161" t="s">
        <v>22</v>
      </c>
      <c r="WP8" s="159">
        <v>346</v>
      </c>
      <c r="WQ8" s="157">
        <v>261</v>
      </c>
      <c r="WR8" s="157">
        <v>52</v>
      </c>
      <c r="WS8" s="157">
        <v>33</v>
      </c>
      <c r="WT8" s="158">
        <f t="shared" si="98"/>
        <v>0.75433526011560692</v>
      </c>
      <c r="WU8" s="158">
        <f t="shared" si="99"/>
        <v>2.8901734104046506E-3</v>
      </c>
      <c r="WV8" s="2" t="s">
        <v>119</v>
      </c>
      <c r="WW8" s="161" t="s">
        <v>22</v>
      </c>
      <c r="WX8" s="159">
        <v>346</v>
      </c>
      <c r="WY8" s="157">
        <v>261</v>
      </c>
      <c r="WZ8" s="157">
        <v>52</v>
      </c>
      <c r="XA8" s="157">
        <v>33</v>
      </c>
      <c r="XB8" s="158">
        <f t="shared" si="100"/>
        <v>0.75433526011560692</v>
      </c>
      <c r="XC8" s="158" t="str">
        <f t="shared" si="101"/>
        <v>OK</v>
      </c>
      <c r="XE8" s="161" t="s">
        <v>22</v>
      </c>
      <c r="XF8" s="159">
        <v>346</v>
      </c>
      <c r="XG8" s="157">
        <v>261</v>
      </c>
      <c r="XH8" s="157">
        <v>52</v>
      </c>
      <c r="XI8" s="157">
        <v>33</v>
      </c>
      <c r="XJ8" s="158">
        <f t="shared" si="102"/>
        <v>0.75433526011560692</v>
      </c>
      <c r="XK8" s="158" t="str">
        <f t="shared" si="1"/>
        <v>OK</v>
      </c>
      <c r="XM8" s="161" t="s">
        <v>22</v>
      </c>
      <c r="XN8" s="159">
        <f>346+2</f>
        <v>348</v>
      </c>
      <c r="XO8" s="157">
        <v>261</v>
      </c>
      <c r="XP8" s="157">
        <f>52+2</f>
        <v>54</v>
      </c>
      <c r="XQ8" s="157">
        <v>33</v>
      </c>
      <c r="XR8" s="158">
        <f t="shared" si="103"/>
        <v>0.75</v>
      </c>
      <c r="XS8" s="158" t="str">
        <f t="shared" si="2"/>
        <v>Fail:0%</v>
      </c>
      <c r="XU8" s="161" t="s">
        <v>22</v>
      </c>
      <c r="XV8" s="159">
        <v>346</v>
      </c>
      <c r="XW8" s="157">
        <v>261</v>
      </c>
      <c r="XX8" s="157">
        <v>52</v>
      </c>
      <c r="XY8" s="157">
        <v>33</v>
      </c>
      <c r="XZ8" s="158">
        <f t="shared" si="104"/>
        <v>0.75433526011560692</v>
      </c>
      <c r="YA8" s="158" t="str">
        <f t="shared" si="105"/>
        <v>OK</v>
      </c>
      <c r="YC8" s="161" t="s">
        <v>22</v>
      </c>
      <c r="YD8" s="159">
        <v>348</v>
      </c>
      <c r="YE8" s="157">
        <v>263</v>
      </c>
      <c r="YF8" s="157">
        <v>52</v>
      </c>
      <c r="YG8" s="157">
        <v>33</v>
      </c>
      <c r="YH8" s="158">
        <f t="shared" si="106"/>
        <v>0.75574712643678166</v>
      </c>
      <c r="YI8" s="110" t="str">
        <f t="shared" si="107"/>
        <v>Fail:1%</v>
      </c>
      <c r="YK8" s="161" t="s">
        <v>22</v>
      </c>
      <c r="YL8" s="159">
        <v>346</v>
      </c>
      <c r="YM8" s="157">
        <v>261</v>
      </c>
      <c r="YN8" s="157">
        <v>52</v>
      </c>
      <c r="YO8" s="157">
        <v>33</v>
      </c>
      <c r="YP8" s="158">
        <v>0.75</v>
      </c>
      <c r="YQ8" s="158" t="str">
        <f t="shared" si="108"/>
        <v>OK</v>
      </c>
      <c r="YS8" s="161" t="s">
        <v>22</v>
      </c>
      <c r="YT8" s="159">
        <v>348</v>
      </c>
      <c r="YU8" s="157">
        <v>263</v>
      </c>
      <c r="YV8" s="157">
        <v>52</v>
      </c>
      <c r="YW8" s="157">
        <v>33</v>
      </c>
      <c r="YX8" s="158">
        <v>0.76</v>
      </c>
      <c r="YY8" s="110" t="str">
        <f t="shared" si="109"/>
        <v>OK</v>
      </c>
      <c r="ZA8" s="161" t="s">
        <v>22</v>
      </c>
      <c r="ZB8" s="159">
        <v>346</v>
      </c>
      <c r="ZC8" s="157">
        <v>318</v>
      </c>
      <c r="ZD8" s="157">
        <v>11</v>
      </c>
      <c r="ZE8" s="157">
        <v>17</v>
      </c>
      <c r="ZF8" s="158">
        <v>0.92</v>
      </c>
      <c r="ZG8" s="158" t="str">
        <f t="shared" si="110"/>
        <v>Fail:17%</v>
      </c>
      <c r="ZI8" s="161" t="s">
        <v>22</v>
      </c>
      <c r="ZJ8" s="159">
        <v>348</v>
      </c>
      <c r="ZK8" s="157">
        <v>263</v>
      </c>
      <c r="ZL8" s="157">
        <v>52</v>
      </c>
      <c r="ZM8" s="157">
        <v>33</v>
      </c>
      <c r="ZN8" s="158">
        <v>0.76</v>
      </c>
      <c r="ZO8" s="110" t="str">
        <f t="shared" si="111"/>
        <v>OK</v>
      </c>
    </row>
    <row r="9" spans="1:691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3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4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5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6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7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8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9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10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11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2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3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4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5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6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7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8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9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20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21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2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3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4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5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18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6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7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8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9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30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31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2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3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4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5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6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7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8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9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40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41"/>
        <v>1</v>
      </c>
      <c r="ML9" s="158">
        <f t="shared" si="42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3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4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5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6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7"/>
        <v>1</v>
      </c>
      <c r="OU9" s="158">
        <f t="shared" si="48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17"/>
        <v>1</v>
      </c>
      <c r="PC9" s="158">
        <f t="shared" si="49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50"/>
        <v>1</v>
      </c>
      <c r="PK9" s="158">
        <f t="shared" si="51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2"/>
        <v>1</v>
      </c>
      <c r="PS9" s="158">
        <f t="shared" si="53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4"/>
        <v>1</v>
      </c>
      <c r="QA9" s="158">
        <f t="shared" si="55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6"/>
        <v>1</v>
      </c>
      <c r="QI9" s="158">
        <f t="shared" si="57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8"/>
        <v>1</v>
      </c>
      <c r="QQ9" s="158">
        <f t="shared" si="59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60"/>
        <v>1</v>
      </c>
      <c r="QY9" s="158">
        <f t="shared" si="61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2"/>
        <v>1</v>
      </c>
      <c r="RG9" s="158">
        <f t="shared" si="63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4"/>
        <v>1</v>
      </c>
      <c r="RO9" s="158">
        <f t="shared" si="65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6"/>
        <v>1</v>
      </c>
      <c r="RW9" s="158">
        <f t="shared" si="67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8"/>
        <v>1</v>
      </c>
      <c r="SE9" s="158">
        <f t="shared" si="69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70"/>
        <v>1</v>
      </c>
      <c r="SM9" s="158">
        <f t="shared" si="71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2"/>
        <v>1</v>
      </c>
      <c r="SU9" s="158">
        <f t="shared" si="73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4"/>
        <v>1</v>
      </c>
      <c r="TC9" s="158">
        <f t="shared" si="75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6"/>
        <v>1</v>
      </c>
      <c r="TK9" s="158">
        <f t="shared" si="77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8"/>
        <v>1</v>
      </c>
      <c r="TS9" s="158">
        <f t="shared" si="79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80"/>
        <v>1</v>
      </c>
      <c r="UA9" s="158">
        <f t="shared" si="81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2"/>
        <v>1</v>
      </c>
      <c r="UI9" s="158">
        <f t="shared" si="83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4"/>
        <v>1</v>
      </c>
      <c r="UQ9" s="158">
        <f t="shared" si="85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6"/>
        <v>1</v>
      </c>
      <c r="UY9" s="158">
        <f t="shared" si="87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8"/>
        <v>1</v>
      </c>
      <c r="VG9" s="158">
        <f t="shared" si="89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90"/>
        <v>1</v>
      </c>
      <c r="VO9" s="158">
        <f t="shared" si="91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2"/>
        <v>1</v>
      </c>
      <c r="VW9" s="158">
        <f t="shared" si="93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4"/>
        <v>1</v>
      </c>
      <c r="WE9" s="158">
        <f t="shared" si="95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6"/>
        <v>1</v>
      </c>
      <c r="WM9" s="158">
        <f t="shared" si="97"/>
        <v>0</v>
      </c>
      <c r="WO9" s="163" t="s">
        <v>23</v>
      </c>
      <c r="WP9" s="157">
        <v>538</v>
      </c>
      <c r="WQ9" s="157">
        <v>538</v>
      </c>
      <c r="WR9" s="157">
        <v>0</v>
      </c>
      <c r="WS9" s="157">
        <v>0</v>
      </c>
      <c r="WT9" s="158">
        <f t="shared" si="98"/>
        <v>1</v>
      </c>
      <c r="WU9" s="158">
        <f t="shared" si="99"/>
        <v>0</v>
      </c>
      <c r="WW9" s="163" t="s">
        <v>23</v>
      </c>
      <c r="WX9" s="157">
        <v>538</v>
      </c>
      <c r="WY9" s="157">
        <v>538</v>
      </c>
      <c r="WZ9" s="157">
        <v>0</v>
      </c>
      <c r="XA9" s="157">
        <v>0</v>
      </c>
      <c r="XB9" s="158">
        <f t="shared" si="100"/>
        <v>1</v>
      </c>
      <c r="XC9" s="158" t="str">
        <f t="shared" si="101"/>
        <v>OK</v>
      </c>
      <c r="XD9" s="157"/>
      <c r="XE9" s="163" t="s">
        <v>23</v>
      </c>
      <c r="XF9" s="157">
        <f>594-56</f>
        <v>538</v>
      </c>
      <c r="XG9" s="157">
        <v>538</v>
      </c>
      <c r="XH9" s="157">
        <v>0</v>
      </c>
      <c r="XI9" s="157">
        <v>0</v>
      </c>
      <c r="XJ9" s="158">
        <f t="shared" si="102"/>
        <v>1</v>
      </c>
      <c r="XK9" s="158" t="str">
        <f t="shared" si="1"/>
        <v>OK</v>
      </c>
      <c r="XM9" s="163" t="s">
        <v>23</v>
      </c>
      <c r="XN9" s="157">
        <f>594</f>
        <v>594</v>
      </c>
      <c r="XO9" s="157">
        <f>538+19</f>
        <v>557</v>
      </c>
      <c r="XP9" s="157">
        <f>0+37</f>
        <v>37</v>
      </c>
      <c r="XQ9" s="157">
        <v>0</v>
      </c>
      <c r="XR9" s="158">
        <f t="shared" si="103"/>
        <v>0.93771043771043772</v>
      </c>
      <c r="XS9" s="158" t="str">
        <f t="shared" si="2"/>
        <v>Fail:-6%</v>
      </c>
      <c r="XU9" s="163" t="s">
        <v>23</v>
      </c>
      <c r="XV9" s="157">
        <v>538</v>
      </c>
      <c r="XW9" s="157">
        <v>538</v>
      </c>
      <c r="XX9" s="157">
        <v>0</v>
      </c>
      <c r="XY9" s="157">
        <v>0</v>
      </c>
      <c r="XZ9" s="158">
        <f t="shared" si="104"/>
        <v>1</v>
      </c>
      <c r="YA9" s="158" t="str">
        <f t="shared" si="105"/>
        <v>OK</v>
      </c>
      <c r="YC9" s="163" t="s">
        <v>23</v>
      </c>
      <c r="YD9" s="157">
        <f>538+56</f>
        <v>594</v>
      </c>
      <c r="YE9" s="157">
        <f>538+17</f>
        <v>555</v>
      </c>
      <c r="YF9" s="157">
        <v>39</v>
      </c>
      <c r="YG9" s="157">
        <v>0</v>
      </c>
      <c r="YH9" s="158">
        <f t="shared" si="106"/>
        <v>0.93434343434343436</v>
      </c>
      <c r="YI9" s="110" t="str">
        <f t="shared" si="107"/>
        <v>Fail:0%</v>
      </c>
      <c r="YK9" s="163" t="s">
        <v>23</v>
      </c>
      <c r="YL9" s="157">
        <v>538</v>
      </c>
      <c r="YM9" s="157">
        <v>538</v>
      </c>
      <c r="YN9" s="157">
        <v>0</v>
      </c>
      <c r="YO9" s="157">
        <v>0</v>
      </c>
      <c r="YP9" s="158">
        <v>1</v>
      </c>
      <c r="YQ9" s="158" t="str">
        <f t="shared" si="108"/>
        <v>OK</v>
      </c>
      <c r="YS9" s="163" t="s">
        <v>23</v>
      </c>
      <c r="YT9" s="157">
        <v>594</v>
      </c>
      <c r="YU9" s="157">
        <v>555</v>
      </c>
      <c r="YV9" s="157">
        <v>39</v>
      </c>
      <c r="YW9" s="157">
        <v>0</v>
      </c>
      <c r="YX9" s="158">
        <v>0.93</v>
      </c>
      <c r="YY9" s="110" t="str">
        <f t="shared" si="109"/>
        <v>OK</v>
      </c>
      <c r="ZA9" s="163" t="s">
        <v>23</v>
      </c>
      <c r="ZB9" s="157">
        <v>538</v>
      </c>
      <c r="ZC9" s="157">
        <v>538</v>
      </c>
      <c r="ZD9" s="157">
        <v>0</v>
      </c>
      <c r="ZE9" s="157">
        <v>0</v>
      </c>
      <c r="ZF9" s="158">
        <v>1</v>
      </c>
      <c r="ZG9" s="158" t="str">
        <f t="shared" si="110"/>
        <v>OK</v>
      </c>
      <c r="ZI9" s="163" t="s">
        <v>23</v>
      </c>
      <c r="ZJ9" s="157">
        <v>594</v>
      </c>
      <c r="ZK9" s="157">
        <v>555</v>
      </c>
      <c r="ZL9" s="157">
        <v>39</v>
      </c>
      <c r="ZM9" s="157">
        <v>0</v>
      </c>
      <c r="ZN9" s="158">
        <v>0.93</v>
      </c>
      <c r="ZO9" s="110" t="str">
        <f t="shared" si="111"/>
        <v>OK</v>
      </c>
    </row>
    <row r="10" spans="1:691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3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4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5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6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7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8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9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10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11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2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3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4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5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6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7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8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9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20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21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2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3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4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5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18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6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7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12"/>
        <v>1</v>
      </c>
      <c r="ID10" s="4">
        <f t="shared" si="28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13"/>
        <v>1</v>
      </c>
      <c r="IL10" s="4">
        <f t="shared" si="29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30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31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2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3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4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5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14"/>
        <v>1</v>
      </c>
      <c r="KP10" s="4">
        <f t="shared" si="36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7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8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15"/>
        <v>1</v>
      </c>
      <c r="LV10" s="4">
        <f t="shared" si="39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16"/>
        <v>1</v>
      </c>
      <c r="MD10" s="158">
        <f t="shared" si="40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41"/>
        <v>1</v>
      </c>
      <c r="ML10" s="158">
        <f t="shared" si="42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3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4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5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6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7"/>
        <v>1</v>
      </c>
      <c r="OU10" s="158">
        <f t="shared" si="48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17"/>
        <v>1</v>
      </c>
      <c r="PC10" s="158">
        <f t="shared" si="49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50"/>
        <v>1</v>
      </c>
      <c r="PK10" s="158">
        <f t="shared" si="51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2"/>
        <v>1</v>
      </c>
      <c r="PS10" s="158">
        <f t="shared" si="53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4"/>
        <v>1</v>
      </c>
      <c r="QA10" s="158">
        <f t="shared" si="55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6"/>
        <v>1</v>
      </c>
      <c r="QI10" s="158">
        <f t="shared" si="57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8"/>
        <v>1</v>
      </c>
      <c r="QQ10" s="158">
        <f t="shared" si="59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60"/>
        <v>1</v>
      </c>
      <c r="QY10" s="158">
        <f t="shared" si="61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2"/>
        <v>1</v>
      </c>
      <c r="RG10" s="158">
        <f t="shared" si="63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4"/>
        <v>1</v>
      </c>
      <c r="RO10" s="158">
        <f t="shared" si="65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6"/>
        <v>1</v>
      </c>
      <c r="RW10" s="158">
        <f t="shared" si="67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8"/>
        <v>1</v>
      </c>
      <c r="SE10" s="158">
        <f t="shared" si="69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70"/>
        <v>1</v>
      </c>
      <c r="SM10" s="158">
        <f t="shared" si="71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2"/>
        <v>1</v>
      </c>
      <c r="SU10" s="158">
        <f t="shared" si="73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4"/>
        <v>1</v>
      </c>
      <c r="TC10" s="158">
        <f t="shared" si="75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6"/>
        <v>1</v>
      </c>
      <c r="TK10" s="158">
        <f t="shared" si="77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8"/>
        <v>1</v>
      </c>
      <c r="TS10" s="158">
        <f t="shared" si="79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80"/>
        <v>1</v>
      </c>
      <c r="UA10" s="158">
        <f t="shared" si="81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2"/>
        <v>1</v>
      </c>
      <c r="UI10" s="158">
        <f t="shared" si="83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4"/>
        <v>1</v>
      </c>
      <c r="UQ10" s="158">
        <f t="shared" si="85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6"/>
        <v>1</v>
      </c>
      <c r="UY10" s="158">
        <f t="shared" si="87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8"/>
        <v>1</v>
      </c>
      <c r="VG10" s="158">
        <f t="shared" si="89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90"/>
        <v>1</v>
      </c>
      <c r="VO10" s="158">
        <f t="shared" si="91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2"/>
        <v>1</v>
      </c>
      <c r="VW10" s="158">
        <f t="shared" si="93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4"/>
        <v>1</v>
      </c>
      <c r="WE10" s="158">
        <f t="shared" si="95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6"/>
        <v>1</v>
      </c>
      <c r="WM10" s="158">
        <f t="shared" si="97"/>
        <v>0</v>
      </c>
      <c r="WO10" s="157" t="s">
        <v>24</v>
      </c>
      <c r="WP10" s="157">
        <v>3</v>
      </c>
      <c r="WQ10" s="157">
        <v>3</v>
      </c>
      <c r="WR10" s="157">
        <v>0</v>
      </c>
      <c r="WS10" s="157">
        <v>0</v>
      </c>
      <c r="WT10" s="158">
        <f t="shared" si="98"/>
        <v>1</v>
      </c>
      <c r="WU10" s="158">
        <f t="shared" si="99"/>
        <v>0</v>
      </c>
      <c r="WW10" s="157" t="s">
        <v>24</v>
      </c>
      <c r="WX10" s="157">
        <v>3</v>
      </c>
      <c r="WY10" s="157">
        <v>3</v>
      </c>
      <c r="WZ10" s="157">
        <v>0</v>
      </c>
      <c r="XA10" s="157">
        <v>0</v>
      </c>
      <c r="XB10" s="158">
        <f t="shared" si="100"/>
        <v>1</v>
      </c>
      <c r="XC10" s="158" t="str">
        <f t="shared" si="101"/>
        <v>OK</v>
      </c>
      <c r="XE10" s="157" t="s">
        <v>24</v>
      </c>
      <c r="XF10" s="157">
        <v>3</v>
      </c>
      <c r="XG10" s="157">
        <v>3</v>
      </c>
      <c r="XH10" s="157">
        <v>0</v>
      </c>
      <c r="XI10" s="157">
        <v>0</v>
      </c>
      <c r="XJ10" s="158">
        <f t="shared" si="102"/>
        <v>1</v>
      </c>
      <c r="XK10" s="158" t="str">
        <f t="shared" si="1"/>
        <v>OK</v>
      </c>
      <c r="XM10" s="157" t="s">
        <v>24</v>
      </c>
      <c r="XN10" s="157">
        <v>3</v>
      </c>
      <c r="XO10" s="157">
        <v>3</v>
      </c>
      <c r="XP10" s="157">
        <v>0</v>
      </c>
      <c r="XQ10" s="157">
        <v>0</v>
      </c>
      <c r="XR10" s="158">
        <f t="shared" si="103"/>
        <v>1</v>
      </c>
      <c r="XS10" s="158" t="str">
        <f t="shared" si="2"/>
        <v>OK</v>
      </c>
      <c r="XU10" s="157" t="s">
        <v>24</v>
      </c>
      <c r="XV10" s="157">
        <v>3</v>
      </c>
      <c r="XW10" s="157">
        <v>3</v>
      </c>
      <c r="XX10" s="157">
        <v>0</v>
      </c>
      <c r="XY10" s="157">
        <v>0</v>
      </c>
      <c r="XZ10" s="158">
        <f t="shared" si="104"/>
        <v>1</v>
      </c>
      <c r="YA10" s="158" t="str">
        <f t="shared" si="105"/>
        <v>OK</v>
      </c>
      <c r="YC10" s="157" t="s">
        <v>24</v>
      </c>
      <c r="YD10" s="157">
        <v>3</v>
      </c>
      <c r="YE10" s="157">
        <v>3</v>
      </c>
      <c r="YF10" s="157">
        <v>0</v>
      </c>
      <c r="YG10" s="157">
        <v>0</v>
      </c>
      <c r="YH10" s="158">
        <f t="shared" si="106"/>
        <v>1</v>
      </c>
      <c r="YI10" s="158" t="str">
        <f t="shared" si="107"/>
        <v>OK</v>
      </c>
      <c r="YK10" s="157" t="s">
        <v>24</v>
      </c>
      <c r="YL10" s="157">
        <v>3</v>
      </c>
      <c r="YM10" s="157">
        <v>3</v>
      </c>
      <c r="YN10" s="157">
        <v>0</v>
      </c>
      <c r="YO10" s="157">
        <v>0</v>
      </c>
      <c r="YP10" s="158">
        <v>1</v>
      </c>
      <c r="YQ10" s="158" t="str">
        <f t="shared" si="108"/>
        <v>OK</v>
      </c>
      <c r="YS10" s="157" t="s">
        <v>24</v>
      </c>
      <c r="YT10" s="157">
        <v>3</v>
      </c>
      <c r="YU10" s="157">
        <v>3</v>
      </c>
      <c r="YV10" s="157">
        <v>0</v>
      </c>
      <c r="YW10" s="157">
        <v>0</v>
      </c>
      <c r="YX10" s="158">
        <v>1</v>
      </c>
      <c r="YY10" s="158" t="str">
        <f t="shared" si="109"/>
        <v>OK</v>
      </c>
      <c r="ZA10" s="157" t="s">
        <v>24</v>
      </c>
      <c r="ZB10" s="157">
        <v>3</v>
      </c>
      <c r="ZC10" s="157">
        <v>3</v>
      </c>
      <c r="ZD10" s="157">
        <v>0</v>
      </c>
      <c r="ZE10" s="157">
        <v>0</v>
      </c>
      <c r="ZF10" s="158">
        <v>1</v>
      </c>
      <c r="ZG10" s="158" t="str">
        <f t="shared" si="110"/>
        <v>OK</v>
      </c>
      <c r="ZI10" s="157" t="s">
        <v>24</v>
      </c>
      <c r="ZJ10" s="157">
        <v>3</v>
      </c>
      <c r="ZK10" s="157">
        <v>3</v>
      </c>
      <c r="ZL10" s="157">
        <v>0</v>
      </c>
      <c r="ZM10" s="157">
        <v>0</v>
      </c>
      <c r="ZN10" s="158">
        <v>1</v>
      </c>
      <c r="ZO10" s="158" t="str">
        <f t="shared" si="111"/>
        <v>OK</v>
      </c>
    </row>
    <row r="11" spans="1:691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3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4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5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6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7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8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9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10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11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2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3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4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5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6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7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8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9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20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21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2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3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4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7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12"/>
        <v>0.98701298701298701</v>
      </c>
      <c r="ID11" s="4">
        <f t="shared" si="28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13"/>
        <v>0.98701298701298701</v>
      </c>
      <c r="IL11" s="4">
        <f t="shared" si="29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30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31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2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3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4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5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14"/>
        <v>0.98701298701298701</v>
      </c>
      <c r="KP11" s="4">
        <f t="shared" si="36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7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8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9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40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41"/>
        <v>0.9881936245572609</v>
      </c>
      <c r="ML11" s="158">
        <f t="shared" si="42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3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4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5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6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7"/>
        <v>0.98701298701298701</v>
      </c>
      <c r="OU11" s="158">
        <f t="shared" si="48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17"/>
        <v>0.98701298701298701</v>
      </c>
      <c r="PC11" s="158">
        <f t="shared" si="49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50"/>
        <v>0.98701298701298701</v>
      </c>
      <c r="PK11" s="158">
        <f t="shared" si="51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2"/>
        <v>0.98701298701298701</v>
      </c>
      <c r="PS11" s="158">
        <f t="shared" si="53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4"/>
        <v>0.98701298701298701</v>
      </c>
      <c r="QA11" s="158">
        <f t="shared" si="55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6"/>
        <v>0.98701298701298701</v>
      </c>
      <c r="QI11" s="158">
        <f t="shared" si="57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8"/>
        <v>0.98701298701298701</v>
      </c>
      <c r="QQ11" s="158">
        <f t="shared" si="59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60"/>
        <v>0.98701298701298701</v>
      </c>
      <c r="QY11" s="158">
        <f t="shared" si="61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2"/>
        <v>0.98701298701298701</v>
      </c>
      <c r="RG11" s="158">
        <f t="shared" si="63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4"/>
        <v>0.98701298701298701</v>
      </c>
      <c r="RO11" s="158">
        <f t="shared" si="65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6"/>
        <v>0.98701298701298701</v>
      </c>
      <c r="RW11" s="158">
        <f t="shared" si="67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8"/>
        <v>0.98701298701298701</v>
      </c>
      <c r="SE11" s="158">
        <f t="shared" si="69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70"/>
        <v>0.98701298701298701</v>
      </c>
      <c r="SM11" s="158">
        <f t="shared" si="71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2"/>
        <v>0.98701298701298701</v>
      </c>
      <c r="SU11" s="158">
        <f t="shared" si="73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4"/>
        <v>0.98701298701298701</v>
      </c>
      <c r="TC11" s="158">
        <f t="shared" si="75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6"/>
        <v>0.98701298701298701</v>
      </c>
      <c r="TK11" s="158">
        <f t="shared" si="77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8"/>
        <v>0.98716452742123684</v>
      </c>
      <c r="TS11" s="158">
        <f t="shared" si="79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80"/>
        <v>0.98716452742123684</v>
      </c>
      <c r="UA11" s="158">
        <f t="shared" si="81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2"/>
        <v>0.98716452742123684</v>
      </c>
      <c r="UI11" s="158">
        <f t="shared" si="83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4"/>
        <v>0.98716452742123684</v>
      </c>
      <c r="UQ11" s="158">
        <f t="shared" si="85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6"/>
        <v>0.98716452742123684</v>
      </c>
      <c r="UY11" s="158">
        <f t="shared" si="87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8"/>
        <v>0.98716452742123684</v>
      </c>
      <c r="VG11" s="158">
        <f t="shared" si="89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90"/>
        <v>0.98716452742123684</v>
      </c>
      <c r="VO11" s="158">
        <f t="shared" si="91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2"/>
        <v>0.88331388564760793</v>
      </c>
      <c r="VW11" s="158">
        <f t="shared" si="93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4"/>
        <v>0.88331388564760793</v>
      </c>
      <c r="WE11" s="158">
        <f t="shared" si="95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6"/>
        <v>0.88331388564760793</v>
      </c>
      <c r="WM11" s="158">
        <f t="shared" si="97"/>
        <v>0</v>
      </c>
      <c r="WO11" s="173" t="s">
        <v>25</v>
      </c>
      <c r="WP11" s="159">
        <v>857</v>
      </c>
      <c r="WQ11" s="159">
        <v>757</v>
      </c>
      <c r="WR11" s="159">
        <v>98</v>
      </c>
      <c r="WS11" s="159">
        <v>2</v>
      </c>
      <c r="WT11" s="158">
        <f t="shared" si="98"/>
        <v>0.88331388564760793</v>
      </c>
      <c r="WU11" s="158">
        <f t="shared" si="99"/>
        <v>0</v>
      </c>
      <c r="WW11" s="173" t="s">
        <v>25</v>
      </c>
      <c r="WX11" s="159">
        <v>857</v>
      </c>
      <c r="WY11" s="159">
        <v>846</v>
      </c>
      <c r="WZ11" s="159">
        <v>11</v>
      </c>
      <c r="XA11" s="159">
        <v>0</v>
      </c>
      <c r="XB11" s="158">
        <f t="shared" si="100"/>
        <v>0.98716452742123684</v>
      </c>
      <c r="XC11" s="158" t="str">
        <f t="shared" si="101"/>
        <v>Fail:0.103850641773629</v>
      </c>
      <c r="XE11" s="173" t="s">
        <v>25</v>
      </c>
      <c r="XF11" s="159">
        <v>857</v>
      </c>
      <c r="XG11" s="159">
        <v>846</v>
      </c>
      <c r="XH11" s="159">
        <v>11</v>
      </c>
      <c r="XI11" s="159">
        <v>0</v>
      </c>
      <c r="XJ11" s="158">
        <f t="shared" si="102"/>
        <v>0.98716452742123684</v>
      </c>
      <c r="XK11" s="158" t="str">
        <f>IF(EXACT(WX11,XF11),IF(EXACT(WY11,XG11),IF(EXACT(WZ11,XH11),IF(EXACT(XA11,XI11),"OK",CONCATENATE("Fail:",ROUND(XJ11-XB11,2)*100,"%")),CONCATENATE("Fail:",ROUND(XJ11-XB11,2)*100,"%")),CONCATENATE("Fail:",ROUND(XJ11-XB11,2)*100,"%")),CONCATENATE("Fail:",ROUND(XJ11-XB11,2)*100,"%"))</f>
        <v>OK</v>
      </c>
      <c r="XL11" s="157" t="s">
        <v>433</v>
      </c>
      <c r="XM11" s="173" t="s">
        <v>25</v>
      </c>
      <c r="XN11" s="159">
        <f>857+6</f>
        <v>863</v>
      </c>
      <c r="XO11" s="159">
        <v>846</v>
      </c>
      <c r="XP11" s="159">
        <f>11+6</f>
        <v>17</v>
      </c>
      <c r="XQ11" s="159">
        <v>0</v>
      </c>
      <c r="XR11" s="158">
        <f t="shared" si="103"/>
        <v>0.98030127462340677</v>
      </c>
      <c r="XS11" s="158" t="str">
        <f>IF(EXACT(XF11,XN11),IF(EXACT(XG11,XO11),IF(EXACT(XH11,XP11),IF(EXACT(XI11,XQ11),"OK",CONCATENATE("Fail:",ROUND(XR11-XJ11,2)*100,"%")),CONCATENATE("Fail:",ROUND(XR11-XJ11,2)*100,"%")),CONCATENATE("Fail:",ROUND(XR11-XJ11,2)*100,"%")),CONCATENATE("Fail:",ROUND(XR11-XJ11,2)*100,"%"))</f>
        <v>Fail:-1%</v>
      </c>
      <c r="XU11" s="173" t="s">
        <v>25</v>
      </c>
      <c r="XV11" s="159">
        <v>857</v>
      </c>
      <c r="XW11" s="159">
        <v>847</v>
      </c>
      <c r="XX11" s="159">
        <v>10</v>
      </c>
      <c r="XY11" s="159">
        <v>0</v>
      </c>
      <c r="XZ11" s="158">
        <f t="shared" si="104"/>
        <v>0.98833138856476077</v>
      </c>
      <c r="YA11" s="158" t="str">
        <f t="shared" si="105"/>
        <v>Fail:0%</v>
      </c>
      <c r="YB11" s="195" t="s">
        <v>433</v>
      </c>
      <c r="YC11" s="173" t="s">
        <v>25</v>
      </c>
      <c r="YD11" s="159">
        <v>863</v>
      </c>
      <c r="YE11" s="159">
        <v>846</v>
      </c>
      <c r="YF11" s="159">
        <v>17</v>
      </c>
      <c r="YG11" s="159">
        <v>0</v>
      </c>
      <c r="YH11" s="158">
        <f t="shared" si="106"/>
        <v>0.98030127462340677</v>
      </c>
      <c r="YI11" s="110" t="str">
        <f t="shared" si="107"/>
        <v>OK</v>
      </c>
      <c r="YK11" s="173" t="s">
        <v>25</v>
      </c>
      <c r="YL11" s="159">
        <v>857</v>
      </c>
      <c r="YM11" s="159">
        <v>847</v>
      </c>
      <c r="YN11" s="159">
        <v>10</v>
      </c>
      <c r="YO11" s="159">
        <v>0</v>
      </c>
      <c r="YP11" s="158">
        <v>0.99</v>
      </c>
      <c r="YQ11" s="158" t="str">
        <f t="shared" si="108"/>
        <v>OK</v>
      </c>
      <c r="YR11" s="195" t="s">
        <v>433</v>
      </c>
      <c r="YS11" s="173" t="s">
        <v>25</v>
      </c>
      <c r="YT11" s="159">
        <v>863</v>
      </c>
      <c r="YU11" s="159">
        <v>847</v>
      </c>
      <c r="YV11" s="159">
        <v>16</v>
      </c>
      <c r="YW11" s="159">
        <v>0</v>
      </c>
      <c r="YX11" s="158">
        <v>0.98</v>
      </c>
      <c r="YY11" s="110" t="str">
        <f t="shared" si="109"/>
        <v>Fail:0%</v>
      </c>
      <c r="ZA11" s="173" t="s">
        <v>25</v>
      </c>
      <c r="ZB11" s="159">
        <v>857</v>
      </c>
      <c r="ZC11" s="159">
        <v>846</v>
      </c>
      <c r="ZD11" s="159">
        <v>11</v>
      </c>
      <c r="ZE11" s="159">
        <v>0</v>
      </c>
      <c r="ZF11" s="158">
        <v>0.99</v>
      </c>
      <c r="ZG11" s="158" t="str">
        <f t="shared" si="110"/>
        <v>Fail:0%</v>
      </c>
      <c r="ZH11" s="195" t="s">
        <v>433</v>
      </c>
      <c r="ZI11" s="173" t="s">
        <v>25</v>
      </c>
      <c r="ZJ11" s="159">
        <v>863</v>
      </c>
      <c r="ZK11" s="159">
        <v>847</v>
      </c>
      <c r="ZL11" s="159">
        <v>16</v>
      </c>
      <c r="ZM11" s="159">
        <v>0</v>
      </c>
      <c r="ZN11" s="158">
        <v>0.98</v>
      </c>
      <c r="ZO11" s="110" t="str">
        <f t="shared" si="111"/>
        <v>OK</v>
      </c>
    </row>
    <row r="12" spans="1:691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3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4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5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6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7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8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9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10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11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2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3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4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5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6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7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8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9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20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21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2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3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4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7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12"/>
        <v>1</v>
      </c>
      <c r="ID12" s="4">
        <f t="shared" si="28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13"/>
        <v>1</v>
      </c>
      <c r="IL12" s="4">
        <f t="shared" si="29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30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31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2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3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4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5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14"/>
        <v>1</v>
      </c>
      <c r="KP12" s="4">
        <f t="shared" si="36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7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8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9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40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41"/>
        <v>1</v>
      </c>
      <c r="ML12" s="158">
        <f t="shared" si="42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3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4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>NF12/NE12</f>
        <v>1</v>
      </c>
      <c r="NJ12" s="158">
        <f t="shared" si="45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>NN12/NM12</f>
        <v>1</v>
      </c>
      <c r="NR12" s="158">
        <f t="shared" si="46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7"/>
        <v>1</v>
      </c>
      <c r="OU12" s="158">
        <f t="shared" si="48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17"/>
        <v>1</v>
      </c>
      <c r="PC12" s="158">
        <f t="shared" si="49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50"/>
        <v>1</v>
      </c>
      <c r="PK12" s="158">
        <f t="shared" si="51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2"/>
        <v>1</v>
      </c>
      <c r="PS12" s="158">
        <f t="shared" si="53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4"/>
        <v>1</v>
      </c>
      <c r="QA12" s="158">
        <f t="shared" si="55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6"/>
        <v>1</v>
      </c>
      <c r="QI12" s="158">
        <f t="shared" si="57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8"/>
        <v>1</v>
      </c>
      <c r="QQ12" s="158">
        <f t="shared" si="59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60"/>
        <v>1</v>
      </c>
      <c r="QY12" s="158">
        <f t="shared" si="61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2"/>
        <v>1</v>
      </c>
      <c r="RG12" s="158">
        <f t="shared" si="63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4"/>
        <v>1</v>
      </c>
      <c r="RO12" s="158">
        <f t="shared" si="65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6"/>
        <v>1</v>
      </c>
      <c r="RW12" s="158">
        <f t="shared" si="67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8"/>
        <v>1</v>
      </c>
      <c r="SE12" s="158">
        <f t="shared" si="69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70"/>
        <v>1</v>
      </c>
      <c r="SM12" s="158">
        <f t="shared" si="71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2"/>
        <v>1</v>
      </c>
      <c r="SU12" s="158">
        <f t="shared" si="73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4"/>
        <v>1</v>
      </c>
      <c r="TC12" s="158">
        <f t="shared" si="75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6"/>
        <v>1</v>
      </c>
      <c r="TK12" s="158">
        <f t="shared" si="77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8"/>
        <v>1</v>
      </c>
      <c r="TS12" s="158">
        <f t="shared" si="79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80"/>
        <v>1</v>
      </c>
      <c r="UA12" s="158">
        <f t="shared" si="81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2"/>
        <v>1</v>
      </c>
      <c r="UI12" s="158">
        <f t="shared" si="83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4"/>
        <v>1</v>
      </c>
      <c r="UQ12" s="158">
        <f t="shared" si="85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6"/>
        <v>1</v>
      </c>
      <c r="UY12" s="158">
        <f t="shared" si="87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8"/>
        <v>1</v>
      </c>
      <c r="VG12" s="158">
        <f t="shared" si="89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90"/>
        <v>1</v>
      </c>
      <c r="VO12" s="158">
        <f t="shared" si="91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2"/>
        <v>1</v>
      </c>
      <c r="VW12" s="158">
        <f t="shared" si="93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4"/>
        <v>1</v>
      </c>
      <c r="WE12" s="158">
        <f t="shared" si="95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6"/>
        <v>1</v>
      </c>
      <c r="WM12" s="158">
        <f t="shared" si="97"/>
        <v>0</v>
      </c>
      <c r="WO12" s="163" t="s">
        <v>27</v>
      </c>
      <c r="WP12" s="157">
        <v>46</v>
      </c>
      <c r="WQ12" s="157">
        <v>46</v>
      </c>
      <c r="WR12" s="157">
        <v>0</v>
      </c>
      <c r="WS12" s="157">
        <v>0</v>
      </c>
      <c r="WT12" s="158">
        <f t="shared" si="98"/>
        <v>1</v>
      </c>
      <c r="WU12" s="158">
        <f t="shared" si="99"/>
        <v>0</v>
      </c>
      <c r="WW12" s="163" t="s">
        <v>27</v>
      </c>
      <c r="WX12" s="157">
        <v>46</v>
      </c>
      <c r="WY12" s="157">
        <v>46</v>
      </c>
      <c r="WZ12" s="157">
        <v>0</v>
      </c>
      <c r="XA12" s="157">
        <v>0</v>
      </c>
      <c r="XB12" s="158">
        <f t="shared" si="100"/>
        <v>1</v>
      </c>
      <c r="XC12" s="158" t="str">
        <f t="shared" si="101"/>
        <v>OK</v>
      </c>
      <c r="XD12" s="157" t="s">
        <v>119</v>
      </c>
      <c r="XE12" s="163" t="s">
        <v>27</v>
      </c>
      <c r="XF12" s="157">
        <f>71-25</f>
        <v>46</v>
      </c>
      <c r="XG12" s="157">
        <v>46</v>
      </c>
      <c r="XH12" s="157">
        <v>0</v>
      </c>
      <c r="XI12" s="157">
        <f>25-25</f>
        <v>0</v>
      </c>
      <c r="XJ12" s="158">
        <f t="shared" si="102"/>
        <v>1</v>
      </c>
      <c r="XK12" s="158" t="str">
        <f t="shared" ref="XK12:XK73" si="119">IF(EXACT(WX12,XF12),IF(EXACT(WY12,XG12),IF(EXACT(WZ12,XH12),IF(EXACT(XA12,XI12),"OK",CONCATENATE("Fail:",ROUND(XJ12-XB12,2)*100,"%")),CONCATENATE("Fail:",ROUND(XJ12-XB12,2)*100,"%")),CONCATENATE("Fail:",ROUND(XJ12-XB12,2)*100,"%")),CONCATENATE("Fail:",ROUND(XJ12-XB12,2)*100,"%"))</f>
        <v>OK</v>
      </c>
      <c r="XM12" s="163" t="s">
        <v>27</v>
      </c>
      <c r="XN12" s="157">
        <f>71</f>
        <v>71</v>
      </c>
      <c r="XO12" s="157">
        <f>46+13</f>
        <v>59</v>
      </c>
      <c r="XP12" s="157">
        <f>0+12</f>
        <v>12</v>
      </c>
      <c r="XQ12" s="157">
        <f>25-25</f>
        <v>0</v>
      </c>
      <c r="XR12" s="158">
        <f t="shared" si="103"/>
        <v>0.83098591549295775</v>
      </c>
      <c r="XS12" s="158" t="str">
        <f t="shared" ref="XS12:XS73" si="120">IF(EXACT(XF12,XN12),IF(EXACT(XG12,XO12),IF(EXACT(XH12,XP12),IF(EXACT(XI12,XQ12),"OK",CONCATENATE("Fail:",ROUND(XR12-XJ12,2)*100,"%")),CONCATENATE("Fail:",ROUND(XR12-XJ12,2)*100,"%")),CONCATENATE("Fail:",ROUND(XR12-XJ12,2)*100,"%")),CONCATENATE("Fail:",ROUND(XR12-XJ12,2)*100,"%"))</f>
        <v>Fail:-17%</v>
      </c>
      <c r="XU12" s="163" t="s">
        <v>27</v>
      </c>
      <c r="XV12" s="157">
        <v>46</v>
      </c>
      <c r="XW12" s="157">
        <v>46</v>
      </c>
      <c r="XX12" s="157">
        <v>0</v>
      </c>
      <c r="XY12" s="157">
        <v>0</v>
      </c>
      <c r="XZ12" s="158">
        <f t="shared" si="104"/>
        <v>1</v>
      </c>
      <c r="YA12" s="158" t="str">
        <f t="shared" si="105"/>
        <v>OK</v>
      </c>
      <c r="YC12" s="163" t="s">
        <v>27</v>
      </c>
      <c r="YD12" s="157">
        <v>73</v>
      </c>
      <c r="YE12" s="157">
        <v>59</v>
      </c>
      <c r="YF12" s="157">
        <v>14</v>
      </c>
      <c r="YG12" s="157">
        <v>0</v>
      </c>
      <c r="YH12" s="158">
        <f t="shared" si="106"/>
        <v>0.80821917808219179</v>
      </c>
      <c r="YI12" s="110" t="str">
        <f t="shared" si="107"/>
        <v>Fail:-2%</v>
      </c>
      <c r="YK12" s="163" t="s">
        <v>27</v>
      </c>
      <c r="YL12" s="157">
        <v>46</v>
      </c>
      <c r="YM12" s="157">
        <v>46</v>
      </c>
      <c r="YN12" s="157">
        <v>0</v>
      </c>
      <c r="YO12" s="157">
        <v>0</v>
      </c>
      <c r="YP12" s="158">
        <v>1</v>
      </c>
      <c r="YQ12" s="158" t="str">
        <f t="shared" si="108"/>
        <v>OK</v>
      </c>
      <c r="YS12" s="163" t="s">
        <v>27</v>
      </c>
      <c r="YT12" s="157">
        <v>73</v>
      </c>
      <c r="YU12" s="157">
        <v>59</v>
      </c>
      <c r="YV12" s="157">
        <v>14</v>
      </c>
      <c r="YW12" s="157">
        <v>0</v>
      </c>
      <c r="YX12" s="158">
        <v>0.81</v>
      </c>
      <c r="YY12" s="110" t="str">
        <f t="shared" si="109"/>
        <v>OK</v>
      </c>
      <c r="ZA12" s="163" t="s">
        <v>27</v>
      </c>
      <c r="ZB12" s="157">
        <v>46</v>
      </c>
      <c r="ZC12" s="157">
        <v>46</v>
      </c>
      <c r="ZD12" s="157">
        <v>0</v>
      </c>
      <c r="ZE12" s="157">
        <v>0</v>
      </c>
      <c r="ZF12" s="158">
        <v>1</v>
      </c>
      <c r="ZG12" s="158" t="str">
        <f t="shared" si="110"/>
        <v>OK</v>
      </c>
      <c r="ZI12" s="163" t="s">
        <v>27</v>
      </c>
      <c r="ZJ12" s="157">
        <v>73</v>
      </c>
      <c r="ZK12" s="157">
        <v>59</v>
      </c>
      <c r="ZL12" s="157">
        <v>14</v>
      </c>
      <c r="ZM12" s="157">
        <v>0</v>
      </c>
      <c r="ZN12" s="158">
        <v>0.81</v>
      </c>
      <c r="ZO12" s="110" t="str">
        <f t="shared" si="111"/>
        <v>OK</v>
      </c>
    </row>
    <row r="13" spans="1:691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3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4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5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6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7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8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9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10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11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2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3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4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5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6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7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8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9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20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21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2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3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4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5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18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6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7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12"/>
        <v>1</v>
      </c>
      <c r="ID13" s="4">
        <f t="shared" si="28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13"/>
        <v>1</v>
      </c>
      <c r="IL13" s="4">
        <f t="shared" si="29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30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31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2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3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4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5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14"/>
        <v>1</v>
      </c>
      <c r="KP13" s="4">
        <f t="shared" si="36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7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8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15"/>
        <v>1</v>
      </c>
      <c r="LV13" s="4">
        <f t="shared" si="39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16"/>
        <v>1</v>
      </c>
      <c r="MD13" s="158">
        <f t="shared" si="40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41"/>
        <v>1</v>
      </c>
      <c r="ML13" s="158">
        <f t="shared" si="42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3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4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5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6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7"/>
        <v>1</v>
      </c>
      <c r="OU13" s="158">
        <f t="shared" si="48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17"/>
        <v>1</v>
      </c>
      <c r="PC13" s="158">
        <f t="shared" si="49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50"/>
        <v>1</v>
      </c>
      <c r="PK13" s="158">
        <f t="shared" si="51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2"/>
        <v>1</v>
      </c>
      <c r="PS13" s="158">
        <f t="shared" si="53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4"/>
        <v>1</v>
      </c>
      <c r="QA13" s="158">
        <f t="shared" si="55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6"/>
        <v>1</v>
      </c>
      <c r="QI13" s="158">
        <f t="shared" si="57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8"/>
        <v>1</v>
      </c>
      <c r="QQ13" s="158">
        <f t="shared" si="59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60"/>
        <v>1</v>
      </c>
      <c r="QY13" s="158">
        <f t="shared" si="61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2"/>
        <v>1</v>
      </c>
      <c r="RG13" s="158">
        <f t="shared" si="63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4"/>
        <v>1</v>
      </c>
      <c r="RO13" s="158">
        <f t="shared" si="65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6"/>
        <v>1</v>
      </c>
      <c r="RW13" s="158">
        <f t="shared" si="67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8"/>
        <v>1</v>
      </c>
      <c r="SE13" s="158">
        <f t="shared" si="69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70"/>
        <v>1</v>
      </c>
      <c r="SM13" s="158">
        <f t="shared" si="71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2"/>
        <v>1</v>
      </c>
      <c r="SU13" s="158">
        <f t="shared" si="73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4"/>
        <v>1</v>
      </c>
      <c r="TC13" s="158">
        <f t="shared" si="75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6"/>
        <v>1</v>
      </c>
      <c r="TK13" s="158">
        <f t="shared" si="77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8"/>
        <v>1</v>
      </c>
      <c r="TS13" s="158">
        <f t="shared" si="79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80"/>
        <v>1</v>
      </c>
      <c r="UA13" s="158">
        <f t="shared" si="81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2"/>
        <v>1</v>
      </c>
      <c r="UI13" s="158">
        <f t="shared" si="83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4"/>
        <v>1</v>
      </c>
      <c r="UQ13" s="158">
        <f t="shared" si="85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6"/>
        <v>1</v>
      </c>
      <c r="UY13" s="158">
        <f t="shared" si="87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8"/>
        <v>1</v>
      </c>
      <c r="VG13" s="158">
        <f t="shared" si="89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90"/>
        <v>1</v>
      </c>
      <c r="VO13" s="158">
        <f t="shared" si="91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2"/>
        <v>1</v>
      </c>
      <c r="VW13" s="158">
        <f t="shared" si="93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4"/>
        <v>1</v>
      </c>
      <c r="WE13" s="158">
        <f t="shared" si="95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6"/>
        <v>1</v>
      </c>
      <c r="WM13" s="158">
        <f t="shared" si="97"/>
        <v>0</v>
      </c>
      <c r="WO13" s="157" t="s">
        <v>28</v>
      </c>
      <c r="WP13" s="157">
        <v>10</v>
      </c>
      <c r="WQ13" s="157">
        <v>10</v>
      </c>
      <c r="WR13" s="157">
        <v>0</v>
      </c>
      <c r="WS13" s="157">
        <v>0</v>
      </c>
      <c r="WT13" s="158">
        <f t="shared" si="98"/>
        <v>1</v>
      </c>
      <c r="WU13" s="158">
        <f t="shared" si="99"/>
        <v>0</v>
      </c>
      <c r="WW13" s="157" t="s">
        <v>28</v>
      </c>
      <c r="WX13" s="157">
        <v>10</v>
      </c>
      <c r="WY13" s="157">
        <v>10</v>
      </c>
      <c r="WZ13" s="157">
        <v>0</v>
      </c>
      <c r="XA13" s="157">
        <v>0</v>
      </c>
      <c r="XB13" s="158">
        <f t="shared" si="100"/>
        <v>1</v>
      </c>
      <c r="XC13" s="158" t="str">
        <f t="shared" si="101"/>
        <v>OK</v>
      </c>
      <c r="XE13" s="157" t="s">
        <v>28</v>
      </c>
      <c r="XF13" s="157">
        <v>10</v>
      </c>
      <c r="XG13" s="157">
        <v>10</v>
      </c>
      <c r="XH13" s="157">
        <v>0</v>
      </c>
      <c r="XI13" s="157">
        <v>0</v>
      </c>
      <c r="XJ13" s="158">
        <f t="shared" si="102"/>
        <v>1</v>
      </c>
      <c r="XK13" s="158" t="str">
        <f t="shared" si="119"/>
        <v>OK</v>
      </c>
      <c r="XM13" s="157" t="s">
        <v>28</v>
      </c>
      <c r="XN13" s="157">
        <v>10</v>
      </c>
      <c r="XO13" s="157">
        <v>10</v>
      </c>
      <c r="XP13" s="157">
        <v>0</v>
      </c>
      <c r="XQ13" s="157">
        <v>0</v>
      </c>
      <c r="XR13" s="158">
        <f t="shared" si="103"/>
        <v>1</v>
      </c>
      <c r="XS13" s="158" t="str">
        <f t="shared" si="120"/>
        <v>OK</v>
      </c>
      <c r="XU13" s="157" t="s">
        <v>28</v>
      </c>
      <c r="XV13" s="157">
        <v>10</v>
      </c>
      <c r="XW13" s="157">
        <v>10</v>
      </c>
      <c r="XX13" s="157">
        <v>0</v>
      </c>
      <c r="XY13" s="157">
        <v>0</v>
      </c>
      <c r="XZ13" s="158">
        <f t="shared" si="104"/>
        <v>1</v>
      </c>
      <c r="YA13" s="158" t="str">
        <f t="shared" si="105"/>
        <v>OK</v>
      </c>
      <c r="YC13" s="157" t="s">
        <v>28</v>
      </c>
      <c r="YD13" s="157">
        <v>10</v>
      </c>
      <c r="YE13" s="157">
        <v>10</v>
      </c>
      <c r="YF13" s="157">
        <v>0</v>
      </c>
      <c r="YG13" s="157">
        <v>0</v>
      </c>
      <c r="YH13" s="158">
        <f t="shared" si="106"/>
        <v>1</v>
      </c>
      <c r="YI13" s="158" t="str">
        <f t="shared" si="107"/>
        <v>OK</v>
      </c>
      <c r="YK13" s="157" t="s">
        <v>28</v>
      </c>
      <c r="YL13" s="157">
        <v>10</v>
      </c>
      <c r="YM13" s="157">
        <v>10</v>
      </c>
      <c r="YN13" s="157">
        <v>0</v>
      </c>
      <c r="YO13" s="157">
        <v>0</v>
      </c>
      <c r="YP13" s="158">
        <v>1</v>
      </c>
      <c r="YQ13" s="158" t="str">
        <f t="shared" si="108"/>
        <v>OK</v>
      </c>
      <c r="YS13" s="157" t="s">
        <v>28</v>
      </c>
      <c r="YT13" s="157">
        <v>10</v>
      </c>
      <c r="YU13" s="157">
        <v>10</v>
      </c>
      <c r="YV13" s="157">
        <v>0</v>
      </c>
      <c r="YW13" s="157">
        <v>0</v>
      </c>
      <c r="YX13" s="158">
        <v>1</v>
      </c>
      <c r="YY13" s="158" t="str">
        <f t="shared" si="109"/>
        <v>OK</v>
      </c>
      <c r="ZA13" s="157" t="s">
        <v>28</v>
      </c>
      <c r="ZB13" s="157">
        <v>10</v>
      </c>
      <c r="ZC13" s="157">
        <v>10</v>
      </c>
      <c r="ZD13" s="157">
        <v>0</v>
      </c>
      <c r="ZE13" s="157">
        <v>0</v>
      </c>
      <c r="ZF13" s="158">
        <v>1</v>
      </c>
      <c r="ZG13" s="158" t="str">
        <f t="shared" si="110"/>
        <v>OK</v>
      </c>
      <c r="ZI13" s="157" t="s">
        <v>28</v>
      </c>
      <c r="ZJ13" s="157">
        <v>10</v>
      </c>
      <c r="ZK13" s="157">
        <v>10</v>
      </c>
      <c r="ZL13" s="157">
        <v>0</v>
      </c>
      <c r="ZM13" s="157">
        <v>0</v>
      </c>
      <c r="ZN13" s="158">
        <v>1</v>
      </c>
      <c r="ZO13" s="158" t="str">
        <f t="shared" si="111"/>
        <v>OK</v>
      </c>
    </row>
    <row r="14" spans="1:691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3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4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5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6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7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8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9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10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11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2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3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4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5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6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7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8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9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20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21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2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3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4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5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18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6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7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8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9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30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31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2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3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4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5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6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7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8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9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40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41"/>
        <v>1</v>
      </c>
      <c r="ML14" s="158">
        <f t="shared" si="42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3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4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5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6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7"/>
        <v>1</v>
      </c>
      <c r="OU14" s="158">
        <f t="shared" si="48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17"/>
        <v>1</v>
      </c>
      <c r="PC14" s="158">
        <f t="shared" si="49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50"/>
        <v>1</v>
      </c>
      <c r="PK14" s="158">
        <f t="shared" si="51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2"/>
        <v>1</v>
      </c>
      <c r="PS14" s="158">
        <f t="shared" si="53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4"/>
        <v>1</v>
      </c>
      <c r="QA14" s="158">
        <f t="shared" si="55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6"/>
        <v>1</v>
      </c>
      <c r="QI14" s="158">
        <f t="shared" si="57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8"/>
        <v>1</v>
      </c>
      <c r="QQ14" s="158">
        <f t="shared" si="59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60"/>
        <v>1</v>
      </c>
      <c r="QY14" s="158">
        <f t="shared" si="61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2"/>
        <v>1</v>
      </c>
      <c r="RG14" s="158">
        <f t="shared" si="63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4"/>
        <v>1</v>
      </c>
      <c r="RO14" s="158">
        <f t="shared" si="65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6"/>
        <v>1</v>
      </c>
      <c r="RW14" s="158">
        <f t="shared" si="67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8"/>
        <v>1</v>
      </c>
      <c r="SE14" s="158">
        <f t="shared" si="69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70"/>
        <v>1</v>
      </c>
      <c r="SM14" s="158">
        <f t="shared" si="71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2"/>
        <v>1</v>
      </c>
      <c r="SU14" s="158">
        <f t="shared" si="73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4"/>
        <v>1</v>
      </c>
      <c r="TC14" s="158">
        <f t="shared" si="75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6"/>
        <v>1</v>
      </c>
      <c r="TK14" s="158">
        <f t="shared" si="77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8"/>
        <v>1</v>
      </c>
      <c r="TS14" s="158">
        <f t="shared" si="79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80"/>
        <v>1</v>
      </c>
      <c r="UA14" s="158">
        <f t="shared" si="81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2"/>
        <v>1</v>
      </c>
      <c r="UI14" s="158">
        <f t="shared" si="83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4"/>
        <v>1</v>
      </c>
      <c r="UQ14" s="158">
        <f t="shared" si="85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6"/>
        <v>1</v>
      </c>
      <c r="UY14" s="158">
        <f t="shared" si="87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8"/>
        <v>1</v>
      </c>
      <c r="VG14" s="158">
        <f t="shared" si="89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90"/>
        <v>1</v>
      </c>
      <c r="VO14" s="158">
        <f t="shared" si="91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2"/>
        <v>1</v>
      </c>
      <c r="VW14" s="158">
        <f t="shared" si="93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4"/>
        <v>1</v>
      </c>
      <c r="WE14" s="158">
        <f t="shared" si="95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6"/>
        <v>1</v>
      </c>
      <c r="WM14" s="158">
        <f t="shared" si="97"/>
        <v>0</v>
      </c>
      <c r="WO14" s="161" t="s">
        <v>29</v>
      </c>
      <c r="WP14" s="157">
        <v>163</v>
      </c>
      <c r="WQ14" s="157">
        <v>163</v>
      </c>
      <c r="WR14" s="157">
        <v>0</v>
      </c>
      <c r="WS14" s="157">
        <v>0</v>
      </c>
      <c r="WT14" s="158">
        <f t="shared" si="98"/>
        <v>1</v>
      </c>
      <c r="WU14" s="158">
        <f t="shared" si="99"/>
        <v>0</v>
      </c>
      <c r="WW14" s="161" t="s">
        <v>29</v>
      </c>
      <c r="WX14" s="157">
        <v>163</v>
      </c>
      <c r="WY14" s="157">
        <v>163</v>
      </c>
      <c r="WZ14" s="157">
        <v>0</v>
      </c>
      <c r="XA14" s="157">
        <v>0</v>
      </c>
      <c r="XB14" s="158">
        <f t="shared" si="100"/>
        <v>1</v>
      </c>
      <c r="XC14" s="158" t="str">
        <f t="shared" si="101"/>
        <v>OK</v>
      </c>
      <c r="XD14" s="157"/>
      <c r="XE14" s="161" t="s">
        <v>29</v>
      </c>
      <c r="XF14" s="157">
        <f>267-104</f>
        <v>163</v>
      </c>
      <c r="XG14" s="157">
        <v>163</v>
      </c>
      <c r="XH14" s="157">
        <v>0</v>
      </c>
      <c r="XI14" s="157">
        <v>0</v>
      </c>
      <c r="XJ14" s="158">
        <f t="shared" si="102"/>
        <v>1</v>
      </c>
      <c r="XK14" s="158" t="str">
        <f t="shared" si="119"/>
        <v>OK</v>
      </c>
      <c r="XL14" s="17" t="s">
        <v>437</v>
      </c>
      <c r="XM14" s="161" t="s">
        <v>29</v>
      </c>
      <c r="XN14" s="157">
        <f>267</f>
        <v>267</v>
      </c>
      <c r="XO14" s="157">
        <f>163+71</f>
        <v>234</v>
      </c>
      <c r="XP14" s="157">
        <f>0+33</f>
        <v>33</v>
      </c>
      <c r="XQ14" s="157">
        <v>0</v>
      </c>
      <c r="XR14" s="158">
        <f t="shared" si="103"/>
        <v>0.8764044943820225</v>
      </c>
      <c r="XS14" s="158" t="str">
        <f t="shared" si="120"/>
        <v>Fail:-12%</v>
      </c>
      <c r="XU14" s="161" t="s">
        <v>29</v>
      </c>
      <c r="XV14" s="157">
        <v>163</v>
      </c>
      <c r="XW14" s="157">
        <v>163</v>
      </c>
      <c r="XX14" s="157">
        <v>0</v>
      </c>
      <c r="XY14" s="157">
        <v>0</v>
      </c>
      <c r="XZ14" s="158">
        <f t="shared" si="104"/>
        <v>1</v>
      </c>
      <c r="YA14" s="158" t="str">
        <f t="shared" si="105"/>
        <v>OK</v>
      </c>
      <c r="YB14" s="196" t="s">
        <v>437</v>
      </c>
      <c r="YC14" s="161" t="s">
        <v>29</v>
      </c>
      <c r="YD14" s="157">
        <v>267</v>
      </c>
      <c r="YE14" s="157">
        <f>163+71</f>
        <v>234</v>
      </c>
      <c r="YF14" s="157">
        <v>33</v>
      </c>
      <c r="YG14" s="157">
        <v>0</v>
      </c>
      <c r="YH14" s="158">
        <f t="shared" si="106"/>
        <v>0.8764044943820225</v>
      </c>
      <c r="YI14" s="110" t="str">
        <f t="shared" si="107"/>
        <v>OK</v>
      </c>
      <c r="YK14" s="161" t="s">
        <v>29</v>
      </c>
      <c r="YL14" s="157">
        <v>163</v>
      </c>
      <c r="YM14" s="157">
        <v>163</v>
      </c>
      <c r="YN14" s="157">
        <v>0</v>
      </c>
      <c r="YO14" s="157">
        <v>0</v>
      </c>
      <c r="YP14" s="158">
        <v>1</v>
      </c>
      <c r="YQ14" s="158" t="str">
        <f t="shared" si="108"/>
        <v>OK</v>
      </c>
      <c r="YR14" s="196" t="s">
        <v>437</v>
      </c>
      <c r="YS14" s="161" t="s">
        <v>29</v>
      </c>
      <c r="YT14" s="157">
        <v>267</v>
      </c>
      <c r="YU14" s="157">
        <v>234</v>
      </c>
      <c r="YV14" s="157">
        <v>33</v>
      </c>
      <c r="YW14" s="157">
        <v>0</v>
      </c>
      <c r="YX14" s="158">
        <v>0.88</v>
      </c>
      <c r="YY14" s="110" t="str">
        <f t="shared" si="109"/>
        <v>OK</v>
      </c>
      <c r="ZA14" s="161" t="s">
        <v>29</v>
      </c>
      <c r="ZB14" s="157">
        <v>163</v>
      </c>
      <c r="ZC14" s="157">
        <v>163</v>
      </c>
      <c r="ZD14" s="157">
        <v>0</v>
      </c>
      <c r="ZE14" s="157">
        <v>0</v>
      </c>
      <c r="ZF14" s="158">
        <v>1</v>
      </c>
      <c r="ZG14" s="158" t="str">
        <f t="shared" si="110"/>
        <v>OK</v>
      </c>
      <c r="ZH14" s="196" t="s">
        <v>437</v>
      </c>
      <c r="ZI14" s="161" t="s">
        <v>29</v>
      </c>
      <c r="ZJ14" s="157">
        <v>267</v>
      </c>
      <c r="ZK14" s="157">
        <v>234</v>
      </c>
      <c r="ZL14" s="157">
        <v>33</v>
      </c>
      <c r="ZM14" s="157">
        <v>0</v>
      </c>
      <c r="ZN14" s="158">
        <v>0.88</v>
      </c>
      <c r="ZO14" s="110" t="str">
        <f t="shared" si="111"/>
        <v>OK</v>
      </c>
    </row>
    <row r="15" spans="1:691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3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4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5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6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7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8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9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10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11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2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3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4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5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6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7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8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9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20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21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2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3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4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5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18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6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7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12"/>
        <v>0.83333333333333337</v>
      </c>
      <c r="ID15" s="4">
        <f t="shared" si="28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13"/>
        <v>0.83333333333333337</v>
      </c>
      <c r="IL15" s="4">
        <f t="shared" si="29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30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31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2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3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4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5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14"/>
        <v>0.83333333333333337</v>
      </c>
      <c r="KP15" s="4">
        <f t="shared" si="36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7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8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15"/>
        <v>0.83333333333333337</v>
      </c>
      <c r="LV15" s="4">
        <f t="shared" si="39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16"/>
        <v>0.83333333333333337</v>
      </c>
      <c r="MD15" s="158">
        <f t="shared" si="40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41"/>
        <v>0.83333333333333337</v>
      </c>
      <c r="ML15" s="158">
        <f t="shared" si="42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3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4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5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6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7"/>
        <v>0.83333333333333337</v>
      </c>
      <c r="OU15" s="158">
        <f t="shared" si="48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17"/>
        <v>0.83333333333333337</v>
      </c>
      <c r="PC15" s="158">
        <f t="shared" si="49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50"/>
        <v>0.83333333333333337</v>
      </c>
      <c r="PK15" s="158">
        <f t="shared" si="51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2"/>
        <v>0.83333333333333337</v>
      </c>
      <c r="PS15" s="158">
        <f t="shared" si="53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4"/>
        <v>0.83333333333333337</v>
      </c>
      <c r="QA15" s="158">
        <f t="shared" si="55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6"/>
        <v>0.83333333333333337</v>
      </c>
      <c r="QI15" s="158">
        <f t="shared" si="57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8"/>
        <v>0.83333333333333337</v>
      </c>
      <c r="QQ15" s="158">
        <f t="shared" si="59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60"/>
        <v>0.83333333333333337</v>
      </c>
      <c r="QY15" s="158">
        <f t="shared" si="61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2"/>
        <v>0.83333333333333337</v>
      </c>
      <c r="RG15" s="158">
        <f t="shared" si="63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4"/>
        <v>0.83333333333333337</v>
      </c>
      <c r="RO15" s="158">
        <f t="shared" si="65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6"/>
        <v>0.83333333333333337</v>
      </c>
      <c r="RW15" s="158">
        <f t="shared" si="67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8"/>
        <v>0.83333333333333337</v>
      </c>
      <c r="SE15" s="158">
        <f t="shared" si="69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70"/>
        <v>0.83333333333333337</v>
      </c>
      <c r="SM15" s="158">
        <f t="shared" si="71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2"/>
        <v>0.83333333333333337</v>
      </c>
      <c r="SU15" s="158">
        <f t="shared" si="73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4"/>
        <v>0.83333333333333337</v>
      </c>
      <c r="TC15" s="158">
        <f t="shared" si="75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6"/>
        <v>0.83333333333333337</v>
      </c>
      <c r="TK15" s="158">
        <f t="shared" si="77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8"/>
        <v>0.83333333333333337</v>
      </c>
      <c r="TS15" s="158">
        <f t="shared" si="79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80"/>
        <v>0.83333333333333337</v>
      </c>
      <c r="UA15" s="158">
        <f t="shared" si="81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2"/>
        <v>0.83333333333333337</v>
      </c>
      <c r="UI15" s="158">
        <f t="shared" si="83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4"/>
        <v>0.83333333333333337</v>
      </c>
      <c r="UQ15" s="158">
        <f t="shared" si="85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6"/>
        <v>0.83333333333333337</v>
      </c>
      <c r="UY15" s="158">
        <f t="shared" si="87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8"/>
        <v>0.83333333333333337</v>
      </c>
      <c r="VG15" s="158">
        <f t="shared" si="89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90"/>
        <v>0.83333333333333337</v>
      </c>
      <c r="VO15" s="158">
        <f t="shared" si="91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2"/>
        <v>0.83333333333333337</v>
      </c>
      <c r="VW15" s="158">
        <f t="shared" si="93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4"/>
        <v>0.83333333333333337</v>
      </c>
      <c r="WE15" s="158">
        <f t="shared" si="95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6"/>
        <v>0.85</v>
      </c>
      <c r="WM15" s="158">
        <f t="shared" si="97"/>
        <v>1.6666666666666607E-2</v>
      </c>
      <c r="WO15" s="157" t="s">
        <v>30</v>
      </c>
      <c r="WP15" s="157">
        <v>40</v>
      </c>
      <c r="WQ15" s="157">
        <v>34</v>
      </c>
      <c r="WR15" s="157">
        <v>6</v>
      </c>
      <c r="WS15" s="157">
        <v>0</v>
      </c>
      <c r="WT15" s="158">
        <f t="shared" si="98"/>
        <v>0.85</v>
      </c>
      <c r="WU15" s="158">
        <f t="shared" si="99"/>
        <v>0</v>
      </c>
      <c r="WW15" s="157" t="s">
        <v>30</v>
      </c>
      <c r="WX15" s="157">
        <v>40</v>
      </c>
      <c r="WY15" s="157">
        <v>34</v>
      </c>
      <c r="WZ15" s="157">
        <v>6</v>
      </c>
      <c r="XA15" s="157">
        <v>0</v>
      </c>
      <c r="XB15" s="158">
        <f t="shared" si="100"/>
        <v>0.85</v>
      </c>
      <c r="XC15" s="158" t="str">
        <f t="shared" si="101"/>
        <v>OK</v>
      </c>
      <c r="XE15" s="157" t="s">
        <v>30</v>
      </c>
      <c r="XF15" s="157">
        <v>40</v>
      </c>
      <c r="XG15" s="157">
        <v>34</v>
      </c>
      <c r="XH15" s="157">
        <v>6</v>
      </c>
      <c r="XI15" s="157">
        <v>0</v>
      </c>
      <c r="XJ15" s="158">
        <f t="shared" si="102"/>
        <v>0.85</v>
      </c>
      <c r="XK15" s="158" t="str">
        <f t="shared" si="119"/>
        <v>OK</v>
      </c>
      <c r="XM15" s="157" t="s">
        <v>30</v>
      </c>
      <c r="XN15" s="157">
        <v>40</v>
      </c>
      <c r="XO15" s="157">
        <v>34</v>
      </c>
      <c r="XP15" s="157">
        <v>6</v>
      </c>
      <c r="XQ15" s="157">
        <v>0</v>
      </c>
      <c r="XR15" s="158">
        <f t="shared" si="103"/>
        <v>0.85</v>
      </c>
      <c r="XS15" s="158" t="str">
        <f t="shared" si="120"/>
        <v>OK</v>
      </c>
      <c r="XU15" s="157" t="s">
        <v>30</v>
      </c>
      <c r="XV15" s="157">
        <v>40</v>
      </c>
      <c r="XW15" s="157">
        <v>34</v>
      </c>
      <c r="XX15" s="157">
        <v>6</v>
      </c>
      <c r="XY15" s="157">
        <v>0</v>
      </c>
      <c r="XZ15" s="158">
        <f t="shared" si="104"/>
        <v>0.85</v>
      </c>
      <c r="YA15" s="158" t="str">
        <f t="shared" si="105"/>
        <v>OK</v>
      </c>
      <c r="YC15" s="157" t="s">
        <v>30</v>
      </c>
      <c r="YD15" s="157">
        <v>40</v>
      </c>
      <c r="YE15" s="157">
        <v>34</v>
      </c>
      <c r="YF15" s="157">
        <v>6</v>
      </c>
      <c r="YG15" s="157">
        <v>0</v>
      </c>
      <c r="YH15" s="158">
        <f t="shared" si="106"/>
        <v>0.85</v>
      </c>
      <c r="YI15" s="158" t="str">
        <f t="shared" si="107"/>
        <v>OK</v>
      </c>
      <c r="YK15" s="157" t="s">
        <v>30</v>
      </c>
      <c r="YL15" s="157">
        <v>40</v>
      </c>
      <c r="YM15" s="157">
        <v>34</v>
      </c>
      <c r="YN15" s="157">
        <v>6</v>
      </c>
      <c r="YO15" s="157">
        <v>0</v>
      </c>
      <c r="YP15" s="158">
        <v>0.85</v>
      </c>
      <c r="YQ15" s="158" t="str">
        <f t="shared" si="108"/>
        <v>OK</v>
      </c>
      <c r="YS15" s="157" t="s">
        <v>30</v>
      </c>
      <c r="YT15" s="157">
        <v>40</v>
      </c>
      <c r="YU15" s="157">
        <v>34</v>
      </c>
      <c r="YV15" s="157">
        <v>6</v>
      </c>
      <c r="YW15" s="157">
        <v>0</v>
      </c>
      <c r="YX15" s="158">
        <v>0.85</v>
      </c>
      <c r="YY15" s="158" t="str">
        <f t="shared" si="109"/>
        <v>OK</v>
      </c>
      <c r="ZA15" s="157" t="s">
        <v>30</v>
      </c>
      <c r="ZB15" s="157">
        <v>40</v>
      </c>
      <c r="ZC15" s="157">
        <v>34</v>
      </c>
      <c r="ZD15" s="157">
        <v>6</v>
      </c>
      <c r="ZE15" s="157">
        <v>0</v>
      </c>
      <c r="ZF15" s="158">
        <v>0.85</v>
      </c>
      <c r="ZG15" s="158" t="str">
        <f t="shared" si="110"/>
        <v>OK</v>
      </c>
      <c r="ZI15" s="157" t="s">
        <v>30</v>
      </c>
      <c r="ZJ15" s="157">
        <v>40</v>
      </c>
      <c r="ZK15" s="157">
        <v>34</v>
      </c>
      <c r="ZL15" s="157">
        <v>6</v>
      </c>
      <c r="ZM15" s="157">
        <v>0</v>
      </c>
      <c r="ZN15" s="158">
        <v>0.85</v>
      </c>
      <c r="ZO15" s="158" t="str">
        <f t="shared" si="111"/>
        <v>OK</v>
      </c>
    </row>
    <row r="16" spans="1:691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3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4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5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6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7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8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9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10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11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2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3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4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5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6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7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8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9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20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21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2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3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4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5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18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6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7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12"/>
        <v>1</v>
      </c>
      <c r="ID16" s="4">
        <f t="shared" si="28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13"/>
        <v>1</v>
      </c>
      <c r="IL16" s="4">
        <f t="shared" si="29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30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31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2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3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4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5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14"/>
        <v>1</v>
      </c>
      <c r="KP16" s="4">
        <f t="shared" si="36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7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8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15"/>
        <v>1</v>
      </c>
      <c r="LV16" s="4">
        <f t="shared" si="39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16"/>
        <v>1</v>
      </c>
      <c r="MD16" s="158">
        <f t="shared" si="40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41"/>
        <v>1</v>
      </c>
      <c r="ML16" s="158">
        <f t="shared" si="42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3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4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5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6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7"/>
        <v>1</v>
      </c>
      <c r="OU16" s="158">
        <f t="shared" si="48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17"/>
        <v>1</v>
      </c>
      <c r="PC16" s="158">
        <f t="shared" si="49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50"/>
        <v>1</v>
      </c>
      <c r="PK16" s="158">
        <f t="shared" si="51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2"/>
        <v>1</v>
      </c>
      <c r="PS16" s="158">
        <f t="shared" si="53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4"/>
        <v>1</v>
      </c>
      <c r="QA16" s="158">
        <f t="shared" si="55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6"/>
        <v>1</v>
      </c>
      <c r="QI16" s="158">
        <f t="shared" si="57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8"/>
        <v>1</v>
      </c>
      <c r="QQ16" s="158">
        <f t="shared" si="59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60"/>
        <v>1</v>
      </c>
      <c r="QY16" s="158">
        <f t="shared" si="61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2"/>
        <v>1</v>
      </c>
      <c r="RG16" s="158">
        <f t="shared" si="63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4"/>
        <v>1</v>
      </c>
      <c r="RO16" s="158">
        <f t="shared" si="65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6"/>
        <v>1</v>
      </c>
      <c r="RW16" s="158">
        <f t="shared" si="67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8"/>
        <v>1</v>
      </c>
      <c r="SE16" s="158">
        <f t="shared" si="69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70"/>
        <v>1</v>
      </c>
      <c r="SM16" s="158">
        <f t="shared" si="71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2"/>
        <v>1</v>
      </c>
      <c r="SU16" s="158">
        <f t="shared" si="73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4"/>
        <v>1</v>
      </c>
      <c r="TC16" s="158">
        <f t="shared" si="75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6"/>
        <v>1</v>
      </c>
      <c r="TK16" s="158">
        <f t="shared" si="77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8"/>
        <v>1</v>
      </c>
      <c r="TS16" s="158">
        <f t="shared" si="79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80"/>
        <v>1</v>
      </c>
      <c r="UA16" s="158">
        <f t="shared" si="81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2"/>
        <v>1</v>
      </c>
      <c r="UI16" s="158">
        <f t="shared" si="83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4"/>
        <v>1</v>
      </c>
      <c r="UQ16" s="158">
        <f t="shared" si="85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6"/>
        <v>1</v>
      </c>
      <c r="UY16" s="158">
        <f t="shared" si="87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8"/>
        <v>1</v>
      </c>
      <c r="VG16" s="158">
        <f t="shared" si="89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90"/>
        <v>1</v>
      </c>
      <c r="VO16" s="158">
        <f t="shared" si="91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2"/>
        <v>1</v>
      </c>
      <c r="VW16" s="158">
        <f t="shared" si="93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4"/>
        <v>1</v>
      </c>
      <c r="WE16" s="158">
        <f t="shared" si="95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6"/>
        <v>1</v>
      </c>
      <c r="WM16" s="158">
        <f t="shared" si="97"/>
        <v>0</v>
      </c>
      <c r="WO16" s="157" t="s">
        <v>31</v>
      </c>
      <c r="WP16" s="157">
        <v>6</v>
      </c>
      <c r="WQ16" s="157">
        <v>6</v>
      </c>
      <c r="WR16" s="157">
        <v>0</v>
      </c>
      <c r="WS16" s="157">
        <v>0</v>
      </c>
      <c r="WT16" s="158">
        <f t="shared" si="98"/>
        <v>1</v>
      </c>
      <c r="WU16" s="158">
        <f t="shared" si="99"/>
        <v>0</v>
      </c>
      <c r="WW16" s="157" t="s">
        <v>31</v>
      </c>
      <c r="WX16" s="157">
        <v>6</v>
      </c>
      <c r="WY16" s="157">
        <v>6</v>
      </c>
      <c r="WZ16" s="157">
        <v>0</v>
      </c>
      <c r="XA16" s="157">
        <v>0</v>
      </c>
      <c r="XB16" s="158">
        <f t="shared" si="100"/>
        <v>1</v>
      </c>
      <c r="XC16" s="158" t="str">
        <f t="shared" si="101"/>
        <v>OK</v>
      </c>
      <c r="XE16" s="157" t="s">
        <v>31</v>
      </c>
      <c r="XF16" s="157">
        <v>6</v>
      </c>
      <c r="XG16" s="157">
        <v>6</v>
      </c>
      <c r="XH16" s="157">
        <v>0</v>
      </c>
      <c r="XI16" s="157">
        <v>0</v>
      </c>
      <c r="XJ16" s="158">
        <f t="shared" si="102"/>
        <v>1</v>
      </c>
      <c r="XK16" s="158" t="str">
        <f t="shared" si="119"/>
        <v>OK</v>
      </c>
      <c r="XM16" s="157" t="s">
        <v>31</v>
      </c>
      <c r="XN16" s="157">
        <v>6</v>
      </c>
      <c r="XO16" s="157">
        <v>6</v>
      </c>
      <c r="XP16" s="157">
        <v>0</v>
      </c>
      <c r="XQ16" s="157">
        <v>0</v>
      </c>
      <c r="XR16" s="158">
        <f t="shared" si="103"/>
        <v>1</v>
      </c>
      <c r="XS16" s="158" t="str">
        <f t="shared" si="120"/>
        <v>OK</v>
      </c>
      <c r="XU16" s="157" t="s">
        <v>31</v>
      </c>
      <c r="XV16" s="157">
        <v>6</v>
      </c>
      <c r="XW16" s="157">
        <v>6</v>
      </c>
      <c r="XX16" s="157">
        <v>0</v>
      </c>
      <c r="XY16" s="157">
        <v>0</v>
      </c>
      <c r="XZ16" s="158">
        <f t="shared" si="104"/>
        <v>1</v>
      </c>
      <c r="YA16" s="158" t="str">
        <f t="shared" si="105"/>
        <v>OK</v>
      </c>
      <c r="YC16" s="157" t="s">
        <v>31</v>
      </c>
      <c r="YD16" s="157">
        <v>6</v>
      </c>
      <c r="YE16" s="157">
        <v>6</v>
      </c>
      <c r="YF16" s="157">
        <v>0</v>
      </c>
      <c r="YG16" s="157">
        <v>0</v>
      </c>
      <c r="YH16" s="158">
        <f t="shared" si="106"/>
        <v>1</v>
      </c>
      <c r="YI16" s="158" t="str">
        <f t="shared" si="107"/>
        <v>OK</v>
      </c>
      <c r="YK16" s="157" t="s">
        <v>31</v>
      </c>
      <c r="YL16" s="157">
        <v>6</v>
      </c>
      <c r="YM16" s="157">
        <v>6</v>
      </c>
      <c r="YN16" s="157">
        <v>0</v>
      </c>
      <c r="YO16" s="157">
        <v>0</v>
      </c>
      <c r="YP16" s="158">
        <v>1</v>
      </c>
      <c r="YQ16" s="158" t="str">
        <f t="shared" si="108"/>
        <v>OK</v>
      </c>
      <c r="YS16" s="157" t="s">
        <v>31</v>
      </c>
      <c r="YT16" s="157">
        <v>6</v>
      </c>
      <c r="YU16" s="157">
        <v>6</v>
      </c>
      <c r="YV16" s="157">
        <v>0</v>
      </c>
      <c r="YW16" s="157">
        <v>0</v>
      </c>
      <c r="YX16" s="158">
        <v>1</v>
      </c>
      <c r="YY16" s="158" t="str">
        <f t="shared" si="109"/>
        <v>OK</v>
      </c>
      <c r="ZA16" s="157" t="s">
        <v>31</v>
      </c>
      <c r="ZB16" s="157">
        <v>6</v>
      </c>
      <c r="ZC16" s="157">
        <v>6</v>
      </c>
      <c r="ZD16" s="157">
        <v>0</v>
      </c>
      <c r="ZE16" s="157">
        <v>0</v>
      </c>
      <c r="ZF16" s="158">
        <v>1</v>
      </c>
      <c r="ZG16" s="158" t="str">
        <f t="shared" si="110"/>
        <v>OK</v>
      </c>
      <c r="ZI16" s="157" t="s">
        <v>31</v>
      </c>
      <c r="ZJ16" s="157">
        <v>6</v>
      </c>
      <c r="ZK16" s="157">
        <v>6</v>
      </c>
      <c r="ZL16" s="157">
        <v>0</v>
      </c>
      <c r="ZM16" s="157">
        <v>0</v>
      </c>
      <c r="ZN16" s="158">
        <v>1</v>
      </c>
      <c r="ZO16" s="158" t="str">
        <f t="shared" si="111"/>
        <v>OK</v>
      </c>
    </row>
    <row r="17" spans="1:691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3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4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5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6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7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8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9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10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11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2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3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4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5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6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7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8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9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20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21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2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3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4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5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18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7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8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9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30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31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2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3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4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5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6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7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8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9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16"/>
        <v>0.98407643312101911</v>
      </c>
      <c r="MD17" s="158">
        <f t="shared" si="40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41"/>
        <v>0.98566878980891715</v>
      </c>
      <c r="ML17" s="158">
        <f t="shared" si="42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3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4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5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6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7"/>
        <v>0.98407643312101911</v>
      </c>
      <c r="OU17" s="158">
        <f t="shared" si="48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17"/>
        <v>0.98407643312101911</v>
      </c>
      <c r="PC17" s="158">
        <f t="shared" si="49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50"/>
        <v>0.98407643312101911</v>
      </c>
      <c r="PK17" s="158">
        <f t="shared" si="51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2"/>
        <v>0.98407643312101911</v>
      </c>
      <c r="PS17" s="158">
        <f t="shared" si="53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4"/>
        <v>0.98407643312101911</v>
      </c>
      <c r="QA17" s="158">
        <f t="shared" si="55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6"/>
        <v>0.98407643312101911</v>
      </c>
      <c r="QI17" s="158">
        <f t="shared" si="57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8"/>
        <v>0.98407643312101911</v>
      </c>
      <c r="QQ17" s="158">
        <f t="shared" si="59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60"/>
        <v>0.98407643312101911</v>
      </c>
      <c r="QY17" s="158">
        <f t="shared" si="61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2"/>
        <v>0.98407643312101911</v>
      </c>
      <c r="RG17" s="158">
        <f t="shared" si="63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4"/>
        <v>0.98407643312101911</v>
      </c>
      <c r="RO17" s="158">
        <f t="shared" si="65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6"/>
        <v>0.98407643312101911</v>
      </c>
      <c r="RW17" s="158">
        <f t="shared" si="67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8"/>
        <v>0.98407643312101911</v>
      </c>
      <c r="SE17" s="158">
        <f t="shared" si="69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70"/>
        <v>0.98407643312101911</v>
      </c>
      <c r="SM17" s="158">
        <f t="shared" si="71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2"/>
        <v>0.98407643312101911</v>
      </c>
      <c r="SU17" s="158">
        <f t="shared" si="73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4"/>
        <v>0.98407643312101911</v>
      </c>
      <c r="TC17" s="158">
        <f t="shared" si="75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6"/>
        <v>0.98407643312101911</v>
      </c>
      <c r="TK17" s="158">
        <f t="shared" si="77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8"/>
        <v>0.98407643312101911</v>
      </c>
      <c r="TS17" s="158">
        <f t="shared" si="79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80"/>
        <v>0.98407643312101911</v>
      </c>
      <c r="UA17" s="158">
        <f t="shared" si="81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2"/>
        <v>0.98407643312101911</v>
      </c>
      <c r="UI17" s="158">
        <f t="shared" si="83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4"/>
        <v>0.98407643312101911</v>
      </c>
      <c r="UQ17" s="158">
        <f t="shared" si="85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6"/>
        <v>0.98407643312101911</v>
      </c>
      <c r="UY17" s="158">
        <f t="shared" si="87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8"/>
        <v>0.98407643312101911</v>
      </c>
      <c r="VG17" s="158">
        <f t="shared" si="89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90"/>
        <v>0.98407643312101911</v>
      </c>
      <c r="VO17" s="158">
        <f t="shared" si="91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2"/>
        <v>0.98407643312101911</v>
      </c>
      <c r="VW17" s="158">
        <f t="shared" si="93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4"/>
        <v>0.98407643312101911</v>
      </c>
      <c r="WE17" s="158">
        <f t="shared" si="95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6"/>
        <v>0.98407643312101911</v>
      </c>
      <c r="WM17" s="158">
        <f t="shared" si="97"/>
        <v>0</v>
      </c>
      <c r="WO17" s="173" t="s">
        <v>32</v>
      </c>
      <c r="WP17" s="157">
        <v>628</v>
      </c>
      <c r="WQ17" s="157">
        <v>566</v>
      </c>
      <c r="WR17" s="157">
        <v>8</v>
      </c>
      <c r="WS17" s="157">
        <v>54</v>
      </c>
      <c r="WT17" s="158">
        <f t="shared" si="98"/>
        <v>0.90127388535031849</v>
      </c>
      <c r="WU17" s="158">
        <f t="shared" si="99"/>
        <v>-8.2802547770700619E-2</v>
      </c>
      <c r="WV17" s="157" t="s">
        <v>119</v>
      </c>
      <c r="WW17" s="173" t="s">
        <v>32</v>
      </c>
      <c r="WX17" s="157">
        <v>628</v>
      </c>
      <c r="WY17" s="157">
        <v>618</v>
      </c>
      <c r="WZ17" s="157">
        <v>10</v>
      </c>
      <c r="XA17" s="157">
        <v>0</v>
      </c>
      <c r="XB17" s="158">
        <f t="shared" si="100"/>
        <v>0.98407643312101911</v>
      </c>
      <c r="XC17" s="158" t="str">
        <f t="shared" si="101"/>
        <v>Fail:0.0828025477707006</v>
      </c>
      <c r="XE17" s="173" t="s">
        <v>32</v>
      </c>
      <c r="XF17" s="157">
        <f>636-8</f>
        <v>628</v>
      </c>
      <c r="XG17" s="157">
        <v>618</v>
      </c>
      <c r="XH17" s="157">
        <v>10</v>
      </c>
      <c r="XI17" s="157">
        <f>8-8</f>
        <v>0</v>
      </c>
      <c r="XJ17" s="158">
        <f t="shared" si="102"/>
        <v>0.98407643312101911</v>
      </c>
      <c r="XK17" s="158" t="str">
        <f t="shared" si="119"/>
        <v>OK</v>
      </c>
      <c r="XM17" s="173" t="s">
        <v>32</v>
      </c>
      <c r="XN17" s="157">
        <f>636</f>
        <v>636</v>
      </c>
      <c r="XO17" s="157">
        <f>618+8</f>
        <v>626</v>
      </c>
      <c r="XP17" s="157">
        <v>10</v>
      </c>
      <c r="XQ17" s="157">
        <f>8-8</f>
        <v>0</v>
      </c>
      <c r="XR17" s="158">
        <f t="shared" si="103"/>
        <v>0.98427672955974843</v>
      </c>
      <c r="XS17" s="158" t="str">
        <f t="shared" si="120"/>
        <v>Fail:0%</v>
      </c>
      <c r="XU17" s="173" t="s">
        <v>32</v>
      </c>
      <c r="XV17" s="157">
        <v>628</v>
      </c>
      <c r="XW17" s="157">
        <v>619</v>
      </c>
      <c r="XX17" s="157">
        <v>9</v>
      </c>
      <c r="XY17" s="157">
        <v>0</v>
      </c>
      <c r="XZ17" s="158">
        <f t="shared" si="104"/>
        <v>0.98566878980891715</v>
      </c>
      <c r="YA17" s="158" t="str">
        <f>IF(EXACT(XF17,XV17),IF(EXACT(XG17,XW17),IF(EXACT(XH17,XX17),IF(EXACT(XI17,XY17),"OK",CONCATENATE("Fail:",ROUND(XZ17-XJ17,2)*100,"%")),CONCATENATE("Fail:",ROUND(XZ17-XJ17,2)*100,"%")),CONCATENATE("Fail:",ROUND(XZ17-XJ17,2)*100,"%")),CONCATENATE("Fail:",ROUND(XZ17-XJ17,2)*100,"%"))</f>
        <v>Fail:0%</v>
      </c>
      <c r="YC17" s="173" t="s">
        <v>32</v>
      </c>
      <c r="YD17" s="157">
        <v>636</v>
      </c>
      <c r="YE17" s="157">
        <v>626</v>
      </c>
      <c r="YF17" s="157">
        <v>10</v>
      </c>
      <c r="YG17" s="157">
        <v>0</v>
      </c>
      <c r="YH17" s="158">
        <f t="shared" si="106"/>
        <v>0.98427672955974843</v>
      </c>
      <c r="YI17" s="110" t="str">
        <f t="shared" si="107"/>
        <v>OK</v>
      </c>
      <c r="YK17" s="173" t="s">
        <v>32</v>
      </c>
      <c r="YL17" s="157">
        <v>628</v>
      </c>
      <c r="YM17" s="157">
        <v>619</v>
      </c>
      <c r="YN17" s="157">
        <v>9</v>
      </c>
      <c r="YO17" s="157">
        <v>0</v>
      </c>
      <c r="YP17" s="158">
        <v>0.99</v>
      </c>
      <c r="YQ17" s="158" t="str">
        <f>IF(EXACT(XV17,YL17),IF(EXACT(XW17,YM17),IF(EXACT(XX17,YN17),IF(EXACT(XY17,YO17),"OK",CONCATENATE("Fail:",ROUND(YP17-XZ17,2)*100,"%")),CONCATENATE("Fail:",ROUND(YP17-XZ17,2)*100,"%")),CONCATENATE("Fail:",ROUND(YP17-XZ17,2)*100,"%")),CONCATENATE("Fail:",ROUND(YP17-XZ17,2)*100,"%"))</f>
        <v>OK</v>
      </c>
      <c r="YS17" s="173" t="s">
        <v>32</v>
      </c>
      <c r="YT17" s="157">
        <v>636</v>
      </c>
      <c r="YU17" s="157">
        <v>627</v>
      </c>
      <c r="YV17" s="157">
        <v>9</v>
      </c>
      <c r="YW17" s="157">
        <v>0</v>
      </c>
      <c r="YX17" s="158">
        <v>0.99</v>
      </c>
      <c r="YY17" s="110" t="str">
        <f t="shared" si="109"/>
        <v>Fail:1%</v>
      </c>
      <c r="ZA17" s="173" t="s">
        <v>32</v>
      </c>
      <c r="ZB17" s="157">
        <v>628</v>
      </c>
      <c r="ZC17" s="157">
        <v>619</v>
      </c>
      <c r="ZD17" s="157">
        <v>9</v>
      </c>
      <c r="ZE17" s="157">
        <v>0</v>
      </c>
      <c r="ZF17" s="158">
        <v>0.99</v>
      </c>
      <c r="ZG17" s="158" t="str">
        <f>IF(EXACT(YL17,ZB17),IF(EXACT(YM17,ZC17),IF(EXACT(YN17,ZD17),IF(EXACT(YO17,ZE17),"OK",CONCATENATE("Fail:",ROUND(ZF17-YP17,2)*100,"%")),CONCATENATE("Fail:",ROUND(ZF17-YP17,2)*100,"%")),CONCATENATE("Fail:",ROUND(ZF17-YP17,2)*100,"%")),CONCATENATE("Fail:",ROUND(ZF17-YP17,2)*100,"%"))</f>
        <v>OK</v>
      </c>
      <c r="ZI17" s="173" t="s">
        <v>32</v>
      </c>
      <c r="ZJ17" s="157">
        <v>636</v>
      </c>
      <c r="ZK17" s="157">
        <v>627</v>
      </c>
      <c r="ZL17" s="157">
        <v>9</v>
      </c>
      <c r="ZM17" s="157">
        <v>0</v>
      </c>
      <c r="ZN17" s="158">
        <v>0.99</v>
      </c>
      <c r="ZO17" s="110" t="str">
        <f t="shared" si="111"/>
        <v>OK</v>
      </c>
    </row>
    <row r="18" spans="1:691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3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4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5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6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7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8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9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10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11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2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3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4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5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6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7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8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9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20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21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2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3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4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5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18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6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7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12"/>
        <v>1</v>
      </c>
      <c r="ID18" s="4">
        <f t="shared" si="28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13"/>
        <v>1</v>
      </c>
      <c r="IL18" s="4">
        <f t="shared" si="29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30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31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2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3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4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5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14"/>
        <v>1</v>
      </c>
      <c r="KP18" s="4">
        <f t="shared" si="36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7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8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15"/>
        <v>1</v>
      </c>
      <c r="LV18" s="4">
        <f t="shared" si="39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16"/>
        <v>1</v>
      </c>
      <c r="MD18" s="158">
        <f t="shared" si="40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41"/>
        <v>1</v>
      </c>
      <c r="ML18" s="158">
        <f t="shared" si="42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3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4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5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6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7"/>
        <v>1</v>
      </c>
      <c r="OU18" s="158">
        <f t="shared" si="48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17"/>
        <v>1</v>
      </c>
      <c r="PC18" s="158">
        <f t="shared" si="49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50"/>
        <v>1</v>
      </c>
      <c r="PK18" s="158">
        <f t="shared" si="51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2"/>
        <v>1</v>
      </c>
      <c r="PS18" s="158">
        <f t="shared" si="53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4"/>
        <v>1</v>
      </c>
      <c r="QA18" s="158">
        <f t="shared" si="55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6"/>
        <v>1</v>
      </c>
      <c r="QI18" s="158">
        <f t="shared" si="57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8"/>
        <v>1</v>
      </c>
      <c r="QQ18" s="158">
        <f t="shared" si="59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60"/>
        <v>1</v>
      </c>
      <c r="QY18" s="158">
        <f t="shared" si="61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2"/>
        <v>1</v>
      </c>
      <c r="RG18" s="158">
        <f t="shared" si="63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4"/>
        <v>1</v>
      </c>
      <c r="RO18" s="158">
        <f t="shared" si="65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6"/>
        <v>1</v>
      </c>
      <c r="RW18" s="158">
        <f t="shared" si="67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8"/>
        <v>1</v>
      </c>
      <c r="SE18" s="158">
        <f t="shared" si="69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70"/>
        <v>1</v>
      </c>
      <c r="SM18" s="158">
        <f t="shared" si="71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2"/>
        <v>1</v>
      </c>
      <c r="SU18" s="158">
        <f t="shared" si="73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4"/>
        <v>1</v>
      </c>
      <c r="TC18" s="158">
        <f t="shared" si="75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6"/>
        <v>1</v>
      </c>
      <c r="TK18" s="158">
        <f t="shared" si="77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8"/>
        <v>1</v>
      </c>
      <c r="TS18" s="158">
        <f t="shared" si="79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80"/>
        <v>1</v>
      </c>
      <c r="UA18" s="158">
        <f t="shared" si="81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2"/>
        <v>1</v>
      </c>
      <c r="UI18" s="158">
        <f t="shared" si="83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4"/>
        <v>1</v>
      </c>
      <c r="UQ18" s="158">
        <f t="shared" si="85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6"/>
        <v>1</v>
      </c>
      <c r="UY18" s="158">
        <f t="shared" si="87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8"/>
        <v>1</v>
      </c>
      <c r="VG18" s="158">
        <f t="shared" si="89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90"/>
        <v>1</v>
      </c>
      <c r="VO18" s="158">
        <f t="shared" si="91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2"/>
        <v>1</v>
      </c>
      <c r="VW18" s="158">
        <f t="shared" si="93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4"/>
        <v>1</v>
      </c>
      <c r="WE18" s="158">
        <f t="shared" si="95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6"/>
        <v>1</v>
      </c>
      <c r="WM18" s="158">
        <f t="shared" si="97"/>
        <v>0</v>
      </c>
      <c r="WO18" s="157" t="s">
        <v>33</v>
      </c>
      <c r="WP18" s="157">
        <v>109</v>
      </c>
      <c r="WQ18" s="157">
        <v>109</v>
      </c>
      <c r="WR18" s="157">
        <v>0</v>
      </c>
      <c r="WS18" s="157">
        <v>0</v>
      </c>
      <c r="WT18" s="158">
        <f t="shared" si="98"/>
        <v>1</v>
      </c>
      <c r="WU18" s="158">
        <f t="shared" si="99"/>
        <v>0</v>
      </c>
      <c r="WW18" s="157" t="s">
        <v>33</v>
      </c>
      <c r="WX18" s="157">
        <v>109</v>
      </c>
      <c r="WY18" s="157">
        <v>109</v>
      </c>
      <c r="WZ18" s="157">
        <v>0</v>
      </c>
      <c r="XA18" s="157">
        <v>0</v>
      </c>
      <c r="XB18" s="158">
        <f t="shared" si="100"/>
        <v>1</v>
      </c>
      <c r="XC18" s="158" t="str">
        <f t="shared" si="101"/>
        <v>OK</v>
      </c>
      <c r="XE18" s="157" t="s">
        <v>33</v>
      </c>
      <c r="XF18" s="157">
        <v>109</v>
      </c>
      <c r="XG18" s="157">
        <v>109</v>
      </c>
      <c r="XH18" s="157">
        <v>0</v>
      </c>
      <c r="XI18" s="157">
        <v>0</v>
      </c>
      <c r="XJ18" s="158">
        <f t="shared" si="102"/>
        <v>1</v>
      </c>
      <c r="XK18" s="158" t="str">
        <f t="shared" si="119"/>
        <v>OK</v>
      </c>
      <c r="XM18" s="157" t="s">
        <v>33</v>
      </c>
      <c r="XN18" s="157">
        <v>109</v>
      </c>
      <c r="XO18" s="157">
        <v>109</v>
      </c>
      <c r="XP18" s="157">
        <v>0</v>
      </c>
      <c r="XQ18" s="157">
        <v>0</v>
      </c>
      <c r="XR18" s="158">
        <f t="shared" si="103"/>
        <v>1</v>
      </c>
      <c r="XS18" s="158" t="str">
        <f t="shared" si="120"/>
        <v>OK</v>
      </c>
      <c r="XU18" s="157" t="s">
        <v>33</v>
      </c>
      <c r="XV18" s="157">
        <v>109</v>
      </c>
      <c r="XW18" s="157">
        <v>109</v>
      </c>
      <c r="XX18" s="157">
        <v>0</v>
      </c>
      <c r="XY18" s="157">
        <v>0</v>
      </c>
      <c r="XZ18" s="158">
        <f t="shared" si="104"/>
        <v>1</v>
      </c>
      <c r="YA18" s="158" t="str">
        <f t="shared" si="105"/>
        <v>OK</v>
      </c>
      <c r="YC18" s="157" t="s">
        <v>33</v>
      </c>
      <c r="YD18" s="157">
        <v>109</v>
      </c>
      <c r="YE18" s="157">
        <v>109</v>
      </c>
      <c r="YF18" s="157">
        <v>0</v>
      </c>
      <c r="YG18" s="157">
        <v>0</v>
      </c>
      <c r="YH18" s="158">
        <f t="shared" si="106"/>
        <v>1</v>
      </c>
      <c r="YI18" s="158" t="str">
        <f t="shared" si="107"/>
        <v>OK</v>
      </c>
      <c r="YK18" s="157" t="s">
        <v>33</v>
      </c>
      <c r="YL18" s="157">
        <v>109</v>
      </c>
      <c r="YM18" s="157">
        <v>109</v>
      </c>
      <c r="YN18" s="157">
        <v>0</v>
      </c>
      <c r="YO18" s="157">
        <v>0</v>
      </c>
      <c r="YP18" s="158">
        <v>1</v>
      </c>
      <c r="YQ18" s="158" t="str">
        <f t="shared" ref="YQ18:YQ73" si="121">IF(EXACT(XV18,YL18),IF(EXACT(XW18,YM18),IF(EXACT(XX18,YN18),IF(EXACT(XY18,YO18),"OK",CONCATENATE("Fail:",ROUND(YP18-XZ18,2)*100,"%")),CONCATENATE("Fail:",ROUND(YP18-XZ18,2)*100,"%")),CONCATENATE("Fail:",ROUND(YP18-XZ18,2)*100,"%")),CONCATENATE("Fail:",ROUND(YP18-XZ18,2)*100,"%"))</f>
        <v>OK</v>
      </c>
      <c r="YS18" s="157" t="s">
        <v>33</v>
      </c>
      <c r="YT18" s="157">
        <v>109</v>
      </c>
      <c r="YU18" s="157">
        <v>109</v>
      </c>
      <c r="YV18" s="157">
        <v>0</v>
      </c>
      <c r="YW18" s="157">
        <v>0</v>
      </c>
      <c r="YX18" s="158">
        <v>1</v>
      </c>
      <c r="YY18" s="158" t="str">
        <f t="shared" si="109"/>
        <v>OK</v>
      </c>
      <c r="ZA18" s="157" t="s">
        <v>33</v>
      </c>
      <c r="ZB18" s="157">
        <v>109</v>
      </c>
      <c r="ZC18" s="157">
        <v>109</v>
      </c>
      <c r="ZD18" s="157">
        <v>0</v>
      </c>
      <c r="ZE18" s="157">
        <v>0</v>
      </c>
      <c r="ZF18" s="158">
        <v>1</v>
      </c>
      <c r="ZG18" s="158" t="str">
        <f t="shared" ref="ZG18:ZG73" si="122">IF(EXACT(YL18,ZB18),IF(EXACT(YM18,ZC18),IF(EXACT(YN18,ZD18),IF(EXACT(YO18,ZE18),"OK",CONCATENATE("Fail:",ROUND(ZF18-YP18,2)*100,"%")),CONCATENATE("Fail:",ROUND(ZF18-YP18,2)*100,"%")),CONCATENATE("Fail:",ROUND(ZF18-YP18,2)*100,"%")),CONCATENATE("Fail:",ROUND(ZF18-YP18,2)*100,"%"))</f>
        <v>OK</v>
      </c>
      <c r="ZI18" s="157" t="s">
        <v>33</v>
      </c>
      <c r="ZJ18" s="157">
        <v>109</v>
      </c>
      <c r="ZK18" s="157">
        <v>109</v>
      </c>
      <c r="ZL18" s="157">
        <v>0</v>
      </c>
      <c r="ZM18" s="157">
        <v>0</v>
      </c>
      <c r="ZN18" s="158">
        <v>1</v>
      </c>
      <c r="ZO18" s="158" t="str">
        <f t="shared" si="111"/>
        <v>OK</v>
      </c>
    </row>
    <row r="19" spans="1:691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3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4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5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6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7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8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9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10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11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2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3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4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5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6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7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8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9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20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21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2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3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4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5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18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6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7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12"/>
        <v>1.8518518518518517E-2</v>
      </c>
      <c r="ID19" s="4">
        <f t="shared" si="28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13"/>
        <v>1.8518518518518517E-2</v>
      </c>
      <c r="IL19" s="4">
        <f t="shared" si="29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30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31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2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3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4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5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14"/>
        <v>1.8518518518518517E-2</v>
      </c>
      <c r="KP19" s="4">
        <f t="shared" si="36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7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8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15"/>
        <v>3.9408866995073892E-2</v>
      </c>
      <c r="LV19" s="4">
        <f t="shared" si="39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16"/>
        <v>3.9408866995073892E-2</v>
      </c>
      <c r="MD19" s="158">
        <f t="shared" si="40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41"/>
        <v>3.9408866995073892E-2</v>
      </c>
      <c r="ML19" s="158">
        <f t="shared" si="42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3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4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5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6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7"/>
        <v>3.9408866995073892E-2</v>
      </c>
      <c r="OU19" s="158">
        <f t="shared" si="48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17"/>
        <v>3.9408866995073892E-2</v>
      </c>
      <c r="PC19" s="158">
        <f t="shared" si="49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50"/>
        <v>3.9408866995073892E-2</v>
      </c>
      <c r="PK19" s="158">
        <f t="shared" si="51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2"/>
        <v>3.9408866995073892E-2</v>
      </c>
      <c r="PS19" s="158">
        <f t="shared" si="53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4"/>
        <v>3.9408866995073892E-2</v>
      </c>
      <c r="QA19" s="158">
        <f t="shared" si="55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6"/>
        <v>3.9408866995073892E-2</v>
      </c>
      <c r="QI19" s="158">
        <f t="shared" si="57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8"/>
        <v>3.9408866995073892E-2</v>
      </c>
      <c r="QQ19" s="158">
        <f t="shared" si="59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60"/>
        <v>3.9408866995073892E-2</v>
      </c>
      <c r="QY19" s="158">
        <f t="shared" si="61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2"/>
        <v>3.9408866995073892E-2</v>
      </c>
      <c r="RG19" s="158">
        <f t="shared" si="63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4"/>
        <v>3.9408866995073892E-2</v>
      </c>
      <c r="RO19" s="158">
        <f t="shared" si="65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6"/>
        <v>3.9408866995073892E-2</v>
      </c>
      <c r="RW19" s="158">
        <f t="shared" si="67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8"/>
        <v>3.9408866995073892E-2</v>
      </c>
      <c r="SE19" s="158">
        <f t="shared" si="69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70"/>
        <v>3.9408866995073892E-2</v>
      </c>
      <c r="SM19" s="158">
        <f t="shared" si="71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2"/>
        <v>3.9408866995073892E-2</v>
      </c>
      <c r="SU19" s="158">
        <f t="shared" si="73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4"/>
        <v>3.9408866995073892E-2</v>
      </c>
      <c r="TC19" s="158">
        <f t="shared" si="75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6"/>
        <v>3.9408866995073892E-2</v>
      </c>
      <c r="TK19" s="158">
        <f t="shared" si="77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8"/>
        <v>3.9408866995073892E-2</v>
      </c>
      <c r="TS19" s="158">
        <f t="shared" si="79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80"/>
        <v>3.9408866995073892E-2</v>
      </c>
      <c r="UA19" s="158">
        <f t="shared" si="81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2"/>
        <v>3.9408866995073892E-2</v>
      </c>
      <c r="UI19" s="158">
        <f t="shared" si="83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4"/>
        <v>3.9408866995073892E-2</v>
      </c>
      <c r="UQ19" s="158">
        <f t="shared" si="85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6"/>
        <v>3.9408866995073892E-2</v>
      </c>
      <c r="UY19" s="158">
        <f t="shared" si="87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8"/>
        <v>3.9408866995073892E-2</v>
      </c>
      <c r="VG19" s="158">
        <f t="shared" si="89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90"/>
        <v>3.9408866995073892E-2</v>
      </c>
      <c r="VO19" s="158">
        <f t="shared" si="91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2"/>
        <v>3.9408866995073892E-2</v>
      </c>
      <c r="VW19" s="158">
        <f t="shared" si="93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4"/>
        <v>3.9408866995073892E-2</v>
      </c>
      <c r="WE19" s="158">
        <f t="shared" si="95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6"/>
        <v>3.9408866995073892E-2</v>
      </c>
      <c r="WM19" s="158">
        <f t="shared" si="97"/>
        <v>0</v>
      </c>
      <c r="WO19" s="157" t="s">
        <v>34</v>
      </c>
      <c r="WP19" s="157">
        <v>203</v>
      </c>
      <c r="WQ19" s="157">
        <v>8</v>
      </c>
      <c r="WR19" s="157">
        <v>191</v>
      </c>
      <c r="WS19" s="157">
        <v>4</v>
      </c>
      <c r="WT19" s="158">
        <f t="shared" si="98"/>
        <v>3.9408866995073892E-2</v>
      </c>
      <c r="WU19" s="158">
        <f t="shared" si="99"/>
        <v>0</v>
      </c>
      <c r="WW19" s="157" t="s">
        <v>34</v>
      </c>
      <c r="WX19" s="157">
        <v>203</v>
      </c>
      <c r="WY19" s="157">
        <v>8</v>
      </c>
      <c r="WZ19" s="157">
        <v>191</v>
      </c>
      <c r="XA19" s="157">
        <v>4</v>
      </c>
      <c r="XB19" s="158">
        <f t="shared" si="100"/>
        <v>3.9408866995073892E-2</v>
      </c>
      <c r="XC19" s="158" t="str">
        <f t="shared" si="101"/>
        <v>OK</v>
      </c>
      <c r="XE19" s="157" t="s">
        <v>34</v>
      </c>
      <c r="XF19" s="157">
        <v>203</v>
      </c>
      <c r="XG19" s="157">
        <v>8</v>
      </c>
      <c r="XH19" s="157">
        <v>191</v>
      </c>
      <c r="XI19" s="157">
        <v>4</v>
      </c>
      <c r="XJ19" s="158">
        <f t="shared" si="102"/>
        <v>3.9408866995073892E-2</v>
      </c>
      <c r="XK19" s="158" t="str">
        <f t="shared" si="119"/>
        <v>OK</v>
      </c>
      <c r="XM19" s="157" t="s">
        <v>34</v>
      </c>
      <c r="XN19" s="157">
        <v>203</v>
      </c>
      <c r="XO19" s="157">
        <v>8</v>
      </c>
      <c r="XP19" s="157">
        <v>191</v>
      </c>
      <c r="XQ19" s="157">
        <v>4</v>
      </c>
      <c r="XR19" s="158">
        <f t="shared" si="103"/>
        <v>3.9408866995073892E-2</v>
      </c>
      <c r="XS19" s="158" t="str">
        <f t="shared" si="120"/>
        <v>OK</v>
      </c>
      <c r="XU19" s="157" t="s">
        <v>34</v>
      </c>
      <c r="XV19" s="157">
        <v>203</v>
      </c>
      <c r="XW19" s="157">
        <v>8</v>
      </c>
      <c r="XX19" s="157">
        <v>191</v>
      </c>
      <c r="XY19" s="157">
        <v>4</v>
      </c>
      <c r="XZ19" s="158">
        <f t="shared" si="104"/>
        <v>3.9408866995073892E-2</v>
      </c>
      <c r="YA19" s="158" t="str">
        <f t="shared" si="105"/>
        <v>OK</v>
      </c>
      <c r="YC19" s="157" t="s">
        <v>34</v>
      </c>
      <c r="YD19" s="157">
        <v>203</v>
      </c>
      <c r="YE19" s="157">
        <v>8</v>
      </c>
      <c r="YF19" s="157">
        <v>191</v>
      </c>
      <c r="YG19" s="157">
        <v>4</v>
      </c>
      <c r="YH19" s="158">
        <f t="shared" si="106"/>
        <v>3.9408866995073892E-2</v>
      </c>
      <c r="YI19" s="158" t="str">
        <f t="shared" si="107"/>
        <v>OK</v>
      </c>
      <c r="YK19" s="157" t="s">
        <v>34</v>
      </c>
      <c r="YL19" s="157">
        <v>203</v>
      </c>
      <c r="YM19" s="157">
        <v>8</v>
      </c>
      <c r="YN19" s="157">
        <v>191</v>
      </c>
      <c r="YO19" s="157">
        <v>4</v>
      </c>
      <c r="YP19" s="158">
        <v>0.04</v>
      </c>
      <c r="YQ19" s="158" t="str">
        <f t="shared" si="121"/>
        <v>OK</v>
      </c>
      <c r="YS19" s="157" t="s">
        <v>34</v>
      </c>
      <c r="YT19" s="157">
        <v>203</v>
      </c>
      <c r="YU19" s="157">
        <v>8</v>
      </c>
      <c r="YV19" s="157">
        <v>191</v>
      </c>
      <c r="YW19" s="157">
        <v>4</v>
      </c>
      <c r="YX19" s="158">
        <v>0.04</v>
      </c>
      <c r="YY19" s="158" t="str">
        <f t="shared" si="109"/>
        <v>OK</v>
      </c>
      <c r="ZA19" s="157" t="s">
        <v>34</v>
      </c>
      <c r="ZB19" s="157">
        <v>203</v>
      </c>
      <c r="ZC19" s="157">
        <v>8</v>
      </c>
      <c r="ZD19" s="157">
        <v>191</v>
      </c>
      <c r="ZE19" s="157">
        <v>4</v>
      </c>
      <c r="ZF19" s="158">
        <v>0.04</v>
      </c>
      <c r="ZG19" s="158" t="str">
        <f t="shared" si="122"/>
        <v>OK</v>
      </c>
      <c r="ZI19" s="157" t="s">
        <v>34</v>
      </c>
      <c r="ZJ19" s="157">
        <v>203</v>
      </c>
      <c r="ZK19" s="157">
        <v>8</v>
      </c>
      <c r="ZL19" s="157">
        <v>191</v>
      </c>
      <c r="ZM19" s="157">
        <v>4</v>
      </c>
      <c r="ZN19" s="158">
        <v>0.04</v>
      </c>
      <c r="ZO19" s="158" t="str">
        <f t="shared" si="111"/>
        <v>OK</v>
      </c>
    </row>
    <row r="20" spans="1:691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3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4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5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6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7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8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9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10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11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2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3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4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5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6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7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8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9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20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21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2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3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4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5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18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6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7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12"/>
        <v>0.4375</v>
      </c>
      <c r="ID20" s="4">
        <f t="shared" si="28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9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30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31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2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3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4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5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14"/>
        <v>0.4375</v>
      </c>
      <c r="KP20" s="4">
        <f t="shared" si="36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7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8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15"/>
        <v>0.4375</v>
      </c>
      <c r="LV20" s="4">
        <f t="shared" si="39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16"/>
        <v>0.4375</v>
      </c>
      <c r="MD20" s="158">
        <f t="shared" si="40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41"/>
        <v>0.4375</v>
      </c>
      <c r="ML20" s="158">
        <f t="shared" si="42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3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4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5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6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7"/>
        <v>0.4375</v>
      </c>
      <c r="OU20" s="158">
        <f t="shared" si="48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17"/>
        <v>0.4375</v>
      </c>
      <c r="PC20" s="158">
        <f t="shared" si="49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50"/>
        <v>0.4375</v>
      </c>
      <c r="PK20" s="158">
        <f t="shared" si="51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2"/>
        <v>0.4375</v>
      </c>
      <c r="PS20" s="158">
        <f t="shared" si="53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4"/>
        <v>0.4375</v>
      </c>
      <c r="QA20" s="158">
        <f t="shared" si="55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6"/>
        <v>0.4375</v>
      </c>
      <c r="QI20" s="158">
        <f t="shared" si="57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8"/>
        <v>0.4375</v>
      </c>
      <c r="QQ20" s="158">
        <f t="shared" si="59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60"/>
        <v>0.4375</v>
      </c>
      <c r="QY20" s="158">
        <f t="shared" si="61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2"/>
        <v>0.4375</v>
      </c>
      <c r="RG20" s="158">
        <f t="shared" si="63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4"/>
        <v>0.4375</v>
      </c>
      <c r="RO20" s="158">
        <f t="shared" si="65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6"/>
        <v>0.4375</v>
      </c>
      <c r="RW20" s="158">
        <f t="shared" si="67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8"/>
        <v>0.4375</v>
      </c>
      <c r="SE20" s="158">
        <f t="shared" si="69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70"/>
        <v>0.4375</v>
      </c>
      <c r="SM20" s="158">
        <f t="shared" si="71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2"/>
        <v>0.4375</v>
      </c>
      <c r="SU20" s="158">
        <f t="shared" si="73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4"/>
        <v>0.4375</v>
      </c>
      <c r="TC20" s="158">
        <f t="shared" si="75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6"/>
        <v>0.4375</v>
      </c>
      <c r="TK20" s="158">
        <f t="shared" si="77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8"/>
        <v>0.4375</v>
      </c>
      <c r="TS20" s="158">
        <f t="shared" si="79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80"/>
        <v>0.4375</v>
      </c>
      <c r="UA20" s="158">
        <f t="shared" si="81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2"/>
        <v>0.4375</v>
      </c>
      <c r="UI20" s="158">
        <f t="shared" si="83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4"/>
        <v>0.4375</v>
      </c>
      <c r="UQ20" s="158">
        <f t="shared" si="85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6"/>
        <v>0.4375</v>
      </c>
      <c r="UY20" s="158">
        <f t="shared" si="87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8"/>
        <v>0.4375</v>
      </c>
      <c r="VG20" s="158">
        <f t="shared" si="89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90"/>
        <v>0.4375</v>
      </c>
      <c r="VO20" s="158">
        <f t="shared" si="91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2"/>
        <v>0.4375</v>
      </c>
      <c r="VW20" s="158">
        <f t="shared" si="93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4"/>
        <v>0.4375</v>
      </c>
      <c r="WE20" s="158">
        <f t="shared" si="95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6"/>
        <v>0.4375</v>
      </c>
      <c r="WM20" s="158">
        <f t="shared" si="97"/>
        <v>0</v>
      </c>
      <c r="WN20" s="17" t="s">
        <v>119</v>
      </c>
      <c r="WO20" s="157" t="s">
        <v>35</v>
      </c>
      <c r="WP20" s="157">
        <v>48</v>
      </c>
      <c r="WQ20" s="157">
        <v>21</v>
      </c>
      <c r="WR20" s="157">
        <v>22</v>
      </c>
      <c r="WS20" s="157">
        <v>5</v>
      </c>
      <c r="WT20" s="158">
        <f t="shared" si="98"/>
        <v>0.4375</v>
      </c>
      <c r="WU20" s="158">
        <f t="shared" si="99"/>
        <v>0</v>
      </c>
      <c r="WV20" s="17" t="s">
        <v>119</v>
      </c>
      <c r="WW20" s="157" t="s">
        <v>35</v>
      </c>
      <c r="WX20" s="157">
        <v>48</v>
      </c>
      <c r="WY20" s="157">
        <v>21</v>
      </c>
      <c r="WZ20" s="157">
        <v>20</v>
      </c>
      <c r="XA20" s="157">
        <v>7</v>
      </c>
      <c r="XB20" s="158">
        <f t="shared" si="100"/>
        <v>0.4375</v>
      </c>
      <c r="XC20" s="158" t="str">
        <f t="shared" si="101"/>
        <v>Fail:0</v>
      </c>
      <c r="XE20" s="157" t="s">
        <v>35</v>
      </c>
      <c r="XF20" s="157">
        <v>48</v>
      </c>
      <c r="XG20" s="157">
        <v>21</v>
      </c>
      <c r="XH20" s="157">
        <v>20</v>
      </c>
      <c r="XI20" s="157">
        <v>7</v>
      </c>
      <c r="XJ20" s="158">
        <f t="shared" si="102"/>
        <v>0.4375</v>
      </c>
      <c r="XK20" s="158" t="str">
        <f t="shared" si="119"/>
        <v>OK</v>
      </c>
      <c r="XM20" s="157" t="s">
        <v>35</v>
      </c>
      <c r="XN20" s="157">
        <v>48</v>
      </c>
      <c r="XO20" s="157">
        <v>21</v>
      </c>
      <c r="XP20" s="157">
        <v>20</v>
      </c>
      <c r="XQ20" s="157">
        <v>7</v>
      </c>
      <c r="XR20" s="158">
        <f t="shared" si="103"/>
        <v>0.4375</v>
      </c>
      <c r="XS20" s="158" t="str">
        <f t="shared" si="120"/>
        <v>OK</v>
      </c>
      <c r="XU20" s="157" t="s">
        <v>35</v>
      </c>
      <c r="XV20" s="157">
        <v>48</v>
      </c>
      <c r="XW20" s="157">
        <v>21</v>
      </c>
      <c r="XX20" s="157">
        <v>20</v>
      </c>
      <c r="XY20" s="157">
        <v>7</v>
      </c>
      <c r="XZ20" s="158">
        <f t="shared" si="104"/>
        <v>0.4375</v>
      </c>
      <c r="YA20" s="158" t="str">
        <f t="shared" si="105"/>
        <v>OK</v>
      </c>
      <c r="YC20" s="157" t="s">
        <v>35</v>
      </c>
      <c r="YD20" s="157">
        <v>48</v>
      </c>
      <c r="YE20" s="157">
        <v>21</v>
      </c>
      <c r="YF20" s="157">
        <v>20</v>
      </c>
      <c r="YG20" s="157">
        <v>7</v>
      </c>
      <c r="YH20" s="158">
        <f t="shared" si="106"/>
        <v>0.4375</v>
      </c>
      <c r="YI20" s="158" t="str">
        <f t="shared" si="107"/>
        <v>OK</v>
      </c>
      <c r="YK20" s="157" t="s">
        <v>35</v>
      </c>
      <c r="YL20" s="157">
        <v>48</v>
      </c>
      <c r="YM20" s="157">
        <v>21</v>
      </c>
      <c r="YN20" s="157">
        <v>20</v>
      </c>
      <c r="YO20" s="157">
        <v>7</v>
      </c>
      <c r="YP20" s="158">
        <v>0.44</v>
      </c>
      <c r="YQ20" s="158" t="str">
        <f t="shared" si="121"/>
        <v>OK</v>
      </c>
      <c r="YS20" s="157" t="s">
        <v>35</v>
      </c>
      <c r="YT20" s="157">
        <v>48</v>
      </c>
      <c r="YU20" s="157">
        <v>21</v>
      </c>
      <c r="YV20" s="157">
        <v>20</v>
      </c>
      <c r="YW20" s="157">
        <v>7</v>
      </c>
      <c r="YX20" s="158">
        <v>0.44</v>
      </c>
      <c r="YY20" s="158" t="str">
        <f t="shared" si="109"/>
        <v>OK</v>
      </c>
      <c r="ZA20" s="157" t="s">
        <v>35</v>
      </c>
      <c r="ZB20" s="157">
        <v>48</v>
      </c>
      <c r="ZC20" s="157">
        <v>21</v>
      </c>
      <c r="ZD20" s="157">
        <v>20</v>
      </c>
      <c r="ZE20" s="157">
        <v>7</v>
      </c>
      <c r="ZF20" s="158">
        <v>0.44</v>
      </c>
      <c r="ZG20" s="158" t="str">
        <f t="shared" si="122"/>
        <v>OK</v>
      </c>
      <c r="ZI20" s="157" t="s">
        <v>35</v>
      </c>
      <c r="ZJ20" s="157">
        <v>48</v>
      </c>
      <c r="ZK20" s="157">
        <v>21</v>
      </c>
      <c r="ZL20" s="157">
        <v>20</v>
      </c>
      <c r="ZM20" s="157">
        <v>7</v>
      </c>
      <c r="ZN20" s="158">
        <v>0.44</v>
      </c>
      <c r="ZO20" s="158" t="str">
        <f t="shared" si="111"/>
        <v>OK</v>
      </c>
    </row>
    <row r="21" spans="1:691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3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4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5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6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7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8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9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10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11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2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3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4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5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6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7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8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9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20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21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2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3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4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5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18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6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7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12"/>
        <v>1</v>
      </c>
      <c r="ID21" s="4">
        <f t="shared" si="28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13"/>
        <v>1</v>
      </c>
      <c r="IL21" s="4">
        <f t="shared" si="29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30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31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2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3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4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5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6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7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8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15"/>
        <v>0.92</v>
      </c>
      <c r="LV21" s="4">
        <f t="shared" si="39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16"/>
        <v>0.92</v>
      </c>
      <c r="MD21" s="158">
        <f t="shared" si="40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41"/>
        <v>0.92</v>
      </c>
      <c r="ML21" s="158">
        <f t="shared" si="42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3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4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5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6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7"/>
        <v>0.88</v>
      </c>
      <c r="OU21" s="158">
        <f t="shared" si="48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17"/>
        <v>0.88</v>
      </c>
      <c r="PC21" s="158">
        <f t="shared" si="49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50"/>
        <v>0.88</v>
      </c>
      <c r="PK21" s="158">
        <f t="shared" si="51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2"/>
        <v>0.88</v>
      </c>
      <c r="PS21" s="158">
        <f t="shared" si="53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4"/>
        <v>0.88</v>
      </c>
      <c r="QA21" s="158">
        <f t="shared" si="55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6"/>
        <v>0.88</v>
      </c>
      <c r="QI21" s="158">
        <f t="shared" si="57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8"/>
        <v>0.88</v>
      </c>
      <c r="QQ21" s="158">
        <f t="shared" si="59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60"/>
        <v>0.88</v>
      </c>
      <c r="QY21" s="158">
        <f t="shared" si="61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2"/>
        <v>0.88</v>
      </c>
      <c r="RG21" s="158">
        <f t="shared" si="63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4"/>
        <v>0.88</v>
      </c>
      <c r="RO21" s="158">
        <f t="shared" si="65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6"/>
        <v>0.88</v>
      </c>
      <c r="RW21" s="158">
        <f t="shared" si="67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8"/>
        <v>0.88</v>
      </c>
      <c r="SE21" s="158">
        <f t="shared" si="69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70"/>
        <v>0.88</v>
      </c>
      <c r="SM21" s="158">
        <f t="shared" si="71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2"/>
        <v>0.88</v>
      </c>
      <c r="SU21" s="158">
        <f t="shared" si="73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4"/>
        <v>0.88</v>
      </c>
      <c r="TC21" s="158">
        <f t="shared" si="75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6"/>
        <v>0.88</v>
      </c>
      <c r="TK21" s="158">
        <f t="shared" si="77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8"/>
        <v>0.88</v>
      </c>
      <c r="TS21" s="158">
        <f t="shared" si="79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80"/>
        <v>0.88</v>
      </c>
      <c r="UA21" s="158">
        <f t="shared" si="81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2"/>
        <v>0.88</v>
      </c>
      <c r="UI21" s="158">
        <f t="shared" si="83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4"/>
        <v>0.88</v>
      </c>
      <c r="UQ21" s="158">
        <f t="shared" si="85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6"/>
        <v>0.88</v>
      </c>
      <c r="UY21" s="158">
        <f t="shared" si="87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8"/>
        <v>0.88</v>
      </c>
      <c r="VG21" s="158">
        <f t="shared" si="89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90"/>
        <v>0.88</v>
      </c>
      <c r="VO21" s="158">
        <f t="shared" si="91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2"/>
        <v>0.88</v>
      </c>
      <c r="VW21" s="158">
        <f t="shared" si="93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4"/>
        <v>0.88</v>
      </c>
      <c r="WE21" s="158">
        <f t="shared" si="95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6"/>
        <v>0.88</v>
      </c>
      <c r="WM21" s="158">
        <f t="shared" si="97"/>
        <v>0</v>
      </c>
      <c r="WO21" s="161" t="s">
        <v>36</v>
      </c>
      <c r="WP21" s="157">
        <v>25</v>
      </c>
      <c r="WQ21" s="157">
        <v>22</v>
      </c>
      <c r="WR21" s="157">
        <v>3</v>
      </c>
      <c r="WS21" s="157">
        <v>0</v>
      </c>
      <c r="WT21" s="158">
        <f t="shared" si="98"/>
        <v>0.88</v>
      </c>
      <c r="WU21" s="158">
        <f t="shared" si="99"/>
        <v>0</v>
      </c>
      <c r="WW21" s="161" t="s">
        <v>36</v>
      </c>
      <c r="WX21" s="157">
        <v>25</v>
      </c>
      <c r="WY21" s="157">
        <v>22</v>
      </c>
      <c r="WZ21" s="157">
        <v>3</v>
      </c>
      <c r="XA21" s="157">
        <v>0</v>
      </c>
      <c r="XB21" s="158">
        <f t="shared" si="100"/>
        <v>0.88</v>
      </c>
      <c r="XC21" s="158" t="str">
        <f t="shared" si="101"/>
        <v>OK</v>
      </c>
      <c r="XD21" s="157"/>
      <c r="XE21" s="161" t="s">
        <v>36</v>
      </c>
      <c r="XF21" s="157">
        <f>67-42</f>
        <v>25</v>
      </c>
      <c r="XG21" s="157">
        <v>22</v>
      </c>
      <c r="XH21" s="157">
        <v>3</v>
      </c>
      <c r="XI21" s="157">
        <f>42-42</f>
        <v>0</v>
      </c>
      <c r="XJ21" s="158">
        <f t="shared" si="102"/>
        <v>0.88</v>
      </c>
      <c r="XK21" s="158" t="str">
        <f t="shared" si="119"/>
        <v>OK</v>
      </c>
      <c r="XM21" s="161" t="s">
        <v>36</v>
      </c>
      <c r="XN21" s="157">
        <f>67</f>
        <v>67</v>
      </c>
      <c r="XO21" s="157">
        <f>22+6</f>
        <v>28</v>
      </c>
      <c r="XP21" s="157">
        <f>3+36</f>
        <v>39</v>
      </c>
      <c r="XQ21" s="157">
        <f>42-42</f>
        <v>0</v>
      </c>
      <c r="XR21" s="158">
        <f t="shared" si="103"/>
        <v>0.41791044776119401</v>
      </c>
      <c r="XS21" s="158" t="str">
        <f t="shared" si="120"/>
        <v>Fail:-46%</v>
      </c>
      <c r="XU21" s="161" t="s">
        <v>36</v>
      </c>
      <c r="XV21" s="157">
        <v>25</v>
      </c>
      <c r="XW21" s="157">
        <v>22</v>
      </c>
      <c r="XX21" s="157">
        <v>3</v>
      </c>
      <c r="XY21" s="157">
        <v>0</v>
      </c>
      <c r="XZ21" s="158">
        <f t="shared" si="104"/>
        <v>0.88</v>
      </c>
      <c r="YA21" s="158" t="str">
        <f t="shared" si="105"/>
        <v>OK</v>
      </c>
      <c r="YC21" s="161" t="s">
        <v>36</v>
      </c>
      <c r="YD21" s="157">
        <v>67</v>
      </c>
      <c r="YE21" s="157">
        <v>28</v>
      </c>
      <c r="YF21" s="157">
        <v>39</v>
      </c>
      <c r="YG21" s="157">
        <v>0</v>
      </c>
      <c r="YH21" s="158">
        <f t="shared" si="106"/>
        <v>0.41791044776119401</v>
      </c>
      <c r="YI21" s="110" t="str">
        <f t="shared" si="107"/>
        <v>OK</v>
      </c>
      <c r="YK21" s="161" t="s">
        <v>36</v>
      </c>
      <c r="YL21" s="157">
        <v>25</v>
      </c>
      <c r="YM21" s="157">
        <v>22</v>
      </c>
      <c r="YN21" s="157">
        <v>3</v>
      </c>
      <c r="YO21" s="157">
        <v>0</v>
      </c>
      <c r="YP21" s="158">
        <v>0.88</v>
      </c>
      <c r="YQ21" s="158" t="str">
        <f t="shared" si="121"/>
        <v>OK</v>
      </c>
      <c r="YS21" s="161" t="s">
        <v>36</v>
      </c>
      <c r="YT21" s="157">
        <v>67</v>
      </c>
      <c r="YU21" s="157">
        <v>28</v>
      </c>
      <c r="YV21" s="157">
        <v>39</v>
      </c>
      <c r="YW21" s="157">
        <v>0</v>
      </c>
      <c r="YX21" s="158">
        <v>0.42</v>
      </c>
      <c r="YY21" s="110" t="str">
        <f t="shared" si="109"/>
        <v>OK</v>
      </c>
      <c r="ZA21" s="161" t="s">
        <v>36</v>
      </c>
      <c r="ZB21" s="157">
        <v>25</v>
      </c>
      <c r="ZC21" s="157">
        <v>22</v>
      </c>
      <c r="ZD21" s="157">
        <v>3</v>
      </c>
      <c r="ZE21" s="157">
        <v>0</v>
      </c>
      <c r="ZF21" s="158">
        <v>0.88</v>
      </c>
      <c r="ZG21" s="158" t="str">
        <f t="shared" si="122"/>
        <v>OK</v>
      </c>
      <c r="ZI21" s="161" t="s">
        <v>36</v>
      </c>
      <c r="ZJ21" s="157">
        <v>67</v>
      </c>
      <c r="ZK21" s="157">
        <v>28</v>
      </c>
      <c r="ZL21" s="157">
        <v>39</v>
      </c>
      <c r="ZM21" s="157">
        <v>0</v>
      </c>
      <c r="ZN21" s="158">
        <v>0.42</v>
      </c>
      <c r="ZO21" s="110" t="str">
        <f t="shared" si="111"/>
        <v>OK</v>
      </c>
    </row>
    <row r="22" spans="1:691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3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4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5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6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7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8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9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10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11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2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3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4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5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6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7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8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9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20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21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2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3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4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5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18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6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7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12"/>
        <v>1</v>
      </c>
      <c r="ID22" s="4">
        <f t="shared" si="28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13"/>
        <v>1</v>
      </c>
      <c r="IL22" s="4">
        <f t="shared" si="29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30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31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2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3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4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5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6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7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8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9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16"/>
        <v>1</v>
      </c>
      <c r="MD22" s="158">
        <f t="shared" si="40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41"/>
        <v>1</v>
      </c>
      <c r="ML22" s="158">
        <f t="shared" si="42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3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4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5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6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7"/>
        <v>1</v>
      </c>
      <c r="OU22" s="158">
        <f t="shared" si="48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17"/>
        <v>1</v>
      </c>
      <c r="PC22" s="158">
        <f t="shared" si="49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50"/>
        <v>1</v>
      </c>
      <c r="PK22" s="158">
        <f t="shared" si="51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2"/>
        <v>1</v>
      </c>
      <c r="PS22" s="158">
        <f t="shared" si="53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4"/>
        <v>1</v>
      </c>
      <c r="QA22" s="158">
        <f t="shared" si="55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6"/>
        <v>1</v>
      </c>
      <c r="QI22" s="158">
        <f t="shared" si="57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8"/>
        <v>1</v>
      </c>
      <c r="QQ22" s="158">
        <f t="shared" si="59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60"/>
        <v>1</v>
      </c>
      <c r="QY22" s="158">
        <f t="shared" si="61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2"/>
        <v>1</v>
      </c>
      <c r="RG22" s="158">
        <f t="shared" si="63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4"/>
        <v>1</v>
      </c>
      <c r="RO22" s="158">
        <f t="shared" si="65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6"/>
        <v>1</v>
      </c>
      <c r="RW22" s="158">
        <f t="shared" si="67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8"/>
        <v>1</v>
      </c>
      <c r="SE22" s="158">
        <f t="shared" si="69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70"/>
        <v>1</v>
      </c>
      <c r="SM22" s="158">
        <f t="shared" si="71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2"/>
        <v>1</v>
      </c>
      <c r="SU22" s="158">
        <f t="shared" si="73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4"/>
        <v>1</v>
      </c>
      <c r="TC22" s="158">
        <f t="shared" si="75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6"/>
        <v>1</v>
      </c>
      <c r="TK22" s="158">
        <f t="shared" si="77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8"/>
        <v>1</v>
      </c>
      <c r="TS22" s="158">
        <f t="shared" si="79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80"/>
        <v>1</v>
      </c>
      <c r="UA22" s="158">
        <f t="shared" si="81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2"/>
        <v>1</v>
      </c>
      <c r="UI22" s="158">
        <f t="shared" si="83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4"/>
        <v>1</v>
      </c>
      <c r="UQ22" s="158">
        <f t="shared" si="85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6"/>
        <v>1</v>
      </c>
      <c r="UY22" s="158">
        <f t="shared" si="87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8"/>
        <v>1</v>
      </c>
      <c r="VG22" s="158">
        <f t="shared" si="89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90"/>
        <v>1</v>
      </c>
      <c r="VO22" s="158">
        <f t="shared" si="91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2"/>
        <v>1</v>
      </c>
      <c r="VW22" s="158">
        <f t="shared" si="93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4"/>
        <v>1</v>
      </c>
      <c r="WE22" s="158">
        <f t="shared" si="95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6"/>
        <v>1</v>
      </c>
      <c r="WM22" s="158">
        <f t="shared" si="97"/>
        <v>0</v>
      </c>
      <c r="WO22" s="163" t="s">
        <v>37</v>
      </c>
      <c r="WP22" s="157">
        <v>11</v>
      </c>
      <c r="WQ22" s="157">
        <v>11</v>
      </c>
      <c r="WR22" s="157">
        <v>0</v>
      </c>
      <c r="WS22" s="157">
        <v>0</v>
      </c>
      <c r="WT22" s="158">
        <f t="shared" si="98"/>
        <v>1</v>
      </c>
      <c r="WU22" s="158">
        <f t="shared" si="99"/>
        <v>0</v>
      </c>
      <c r="WW22" s="163" t="s">
        <v>37</v>
      </c>
      <c r="WX22" s="157">
        <v>11</v>
      </c>
      <c r="WY22" s="157">
        <v>11</v>
      </c>
      <c r="WZ22" s="157">
        <v>0</v>
      </c>
      <c r="XA22" s="157">
        <v>0</v>
      </c>
      <c r="XB22" s="158">
        <f t="shared" si="100"/>
        <v>1</v>
      </c>
      <c r="XC22" s="158" t="str">
        <f t="shared" si="101"/>
        <v>OK</v>
      </c>
      <c r="XD22" s="157"/>
      <c r="XE22" s="163" t="s">
        <v>37</v>
      </c>
      <c r="XF22" s="157">
        <f>81-70</f>
        <v>11</v>
      </c>
      <c r="XG22" s="157">
        <v>11</v>
      </c>
      <c r="XH22" s="157">
        <v>0</v>
      </c>
      <c r="XI22" s="157">
        <f>70-70</f>
        <v>0</v>
      </c>
      <c r="XJ22" s="158">
        <f t="shared" si="102"/>
        <v>1</v>
      </c>
      <c r="XK22" s="158" t="str">
        <f t="shared" si="119"/>
        <v>OK</v>
      </c>
      <c r="XM22" s="163" t="s">
        <v>37</v>
      </c>
      <c r="XN22" s="157">
        <f>81</f>
        <v>81</v>
      </c>
      <c r="XO22" s="157">
        <f>11+59</f>
        <v>70</v>
      </c>
      <c r="XP22" s="157">
        <f>0+11</f>
        <v>11</v>
      </c>
      <c r="XQ22" s="157">
        <f>70-70</f>
        <v>0</v>
      </c>
      <c r="XR22" s="158">
        <f t="shared" si="103"/>
        <v>0.86419753086419748</v>
      </c>
      <c r="XS22" s="158" t="str">
        <f t="shared" si="120"/>
        <v>Fail:-14%</v>
      </c>
      <c r="XU22" s="163" t="s">
        <v>37</v>
      </c>
      <c r="XV22" s="157">
        <v>11</v>
      </c>
      <c r="XW22" s="157">
        <v>11</v>
      </c>
      <c r="XX22" s="157">
        <v>0</v>
      </c>
      <c r="XY22" s="157">
        <v>0</v>
      </c>
      <c r="XZ22" s="158">
        <f t="shared" si="104"/>
        <v>1</v>
      </c>
      <c r="YA22" s="158" t="str">
        <f t="shared" si="105"/>
        <v>OK</v>
      </c>
      <c r="YC22" s="163" t="s">
        <v>37</v>
      </c>
      <c r="YD22" s="157">
        <v>81</v>
      </c>
      <c r="YE22" s="157">
        <v>70</v>
      </c>
      <c r="YF22" s="157">
        <v>11</v>
      </c>
      <c r="YG22" s="157">
        <v>0</v>
      </c>
      <c r="YH22" s="158">
        <f t="shared" si="106"/>
        <v>0.86419753086419748</v>
      </c>
      <c r="YI22" s="110" t="str">
        <f t="shared" si="107"/>
        <v>OK</v>
      </c>
      <c r="YK22" s="163" t="s">
        <v>37</v>
      </c>
      <c r="YL22" s="157">
        <v>11</v>
      </c>
      <c r="YM22" s="157">
        <v>11</v>
      </c>
      <c r="YN22" s="157">
        <v>0</v>
      </c>
      <c r="YO22" s="157">
        <v>0</v>
      </c>
      <c r="YP22" s="158">
        <v>1</v>
      </c>
      <c r="YQ22" s="158" t="str">
        <f t="shared" si="121"/>
        <v>OK</v>
      </c>
      <c r="YS22" s="163" t="s">
        <v>37</v>
      </c>
      <c r="YT22" s="157">
        <v>81</v>
      </c>
      <c r="YU22" s="157">
        <v>70</v>
      </c>
      <c r="YV22" s="157">
        <v>11</v>
      </c>
      <c r="YW22" s="157">
        <v>0</v>
      </c>
      <c r="YX22" s="158">
        <v>0.86</v>
      </c>
      <c r="YY22" s="110" t="str">
        <f t="shared" si="109"/>
        <v>OK</v>
      </c>
      <c r="ZA22" s="163" t="s">
        <v>37</v>
      </c>
      <c r="ZB22" s="157">
        <v>11</v>
      </c>
      <c r="ZC22" s="157">
        <v>11</v>
      </c>
      <c r="ZD22" s="157">
        <v>0</v>
      </c>
      <c r="ZE22" s="157">
        <v>0</v>
      </c>
      <c r="ZF22" s="158">
        <v>1</v>
      </c>
      <c r="ZG22" s="158" t="str">
        <f t="shared" si="122"/>
        <v>OK</v>
      </c>
      <c r="ZI22" s="163" t="s">
        <v>37</v>
      </c>
      <c r="ZJ22" s="157">
        <v>81</v>
      </c>
      <c r="ZK22" s="157">
        <v>70</v>
      </c>
      <c r="ZL22" s="157">
        <v>11</v>
      </c>
      <c r="ZM22" s="157">
        <v>0</v>
      </c>
      <c r="ZN22" s="158">
        <v>0.86</v>
      </c>
      <c r="ZO22" s="110" t="str">
        <f t="shared" si="111"/>
        <v>OK</v>
      </c>
    </row>
    <row r="23" spans="1:691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3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4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5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6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7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8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9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10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11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2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3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4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5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6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7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8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9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20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21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2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3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4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5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18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6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7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12"/>
        <v>0.99319727891156462</v>
      </c>
      <c r="ID23" s="4">
        <f t="shared" si="28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13"/>
        <v>0.99319727891156462</v>
      </c>
      <c r="IL23" s="4">
        <f t="shared" si="29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30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31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2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3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4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5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14"/>
        <v>0.99319727891156462</v>
      </c>
      <c r="KP23" s="4">
        <f t="shared" si="36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7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8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15"/>
        <v>0.99319727891156462</v>
      </c>
      <c r="LV23" s="4">
        <f t="shared" si="39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16"/>
        <v>0.99319727891156462</v>
      </c>
      <c r="MD23" s="158">
        <f t="shared" si="40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41"/>
        <v>0.99319727891156462</v>
      </c>
      <c r="ML23" s="158">
        <f t="shared" si="42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3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4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5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6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7"/>
        <v>0.99319727891156462</v>
      </c>
      <c r="OU23" s="158">
        <f t="shared" si="48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17"/>
        <v>0.99319727891156462</v>
      </c>
      <c r="PC23" s="158">
        <f t="shared" si="49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50"/>
        <v>0.99319727891156462</v>
      </c>
      <c r="PK23" s="158">
        <f t="shared" si="51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2"/>
        <v>0.99319727891156462</v>
      </c>
      <c r="PS23" s="158">
        <f t="shared" si="53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4"/>
        <v>0.99319727891156462</v>
      </c>
      <c r="QA23" s="158">
        <f t="shared" si="55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6"/>
        <v>0.99319727891156462</v>
      </c>
      <c r="QI23" s="158">
        <f t="shared" si="57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8"/>
        <v>0.99319727891156462</v>
      </c>
      <c r="QQ23" s="158">
        <f t="shared" si="59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60"/>
        <v>0.99319727891156462</v>
      </c>
      <c r="QY23" s="158">
        <f t="shared" si="61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2"/>
        <v>0.99319727891156462</v>
      </c>
      <c r="RG23" s="158">
        <f t="shared" si="63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4"/>
        <v>0.99319727891156462</v>
      </c>
      <c r="RO23" s="158">
        <f t="shared" si="65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6"/>
        <v>0.99319727891156462</v>
      </c>
      <c r="RW23" s="158">
        <f t="shared" si="67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8"/>
        <v>0.99319727891156462</v>
      </c>
      <c r="SE23" s="158">
        <f t="shared" si="69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70"/>
        <v>0.99319727891156462</v>
      </c>
      <c r="SM23" s="158">
        <f t="shared" si="71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2"/>
        <v>0.99319727891156462</v>
      </c>
      <c r="SU23" s="158">
        <f t="shared" si="73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4"/>
        <v>0.99319727891156462</v>
      </c>
      <c r="TC23" s="158">
        <f t="shared" si="75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6"/>
        <v>0.99319727891156462</v>
      </c>
      <c r="TK23" s="158">
        <f t="shared" si="77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8"/>
        <v>0.99319727891156462</v>
      </c>
      <c r="TS23" s="158">
        <f t="shared" si="79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80"/>
        <v>0.99319727891156462</v>
      </c>
      <c r="UA23" s="158">
        <f t="shared" si="81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2"/>
        <v>0.99319727891156462</v>
      </c>
      <c r="UI23" s="158">
        <f t="shared" si="83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4"/>
        <v>0.99319727891156462</v>
      </c>
      <c r="UQ23" s="158">
        <f t="shared" si="85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6"/>
        <v>0.99319727891156462</v>
      </c>
      <c r="UY23" s="158">
        <f t="shared" si="87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8"/>
        <v>0.99319727891156462</v>
      </c>
      <c r="VG23" s="158">
        <f t="shared" si="89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90"/>
        <v>0.99319727891156462</v>
      </c>
      <c r="VO23" s="158">
        <f t="shared" si="91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2"/>
        <v>0.99319727891156462</v>
      </c>
      <c r="VW23" s="158">
        <f t="shared" si="93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4"/>
        <v>0.99319727891156462</v>
      </c>
      <c r="WE23" s="158">
        <f t="shared" si="95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6"/>
        <v>0.99319727891156462</v>
      </c>
      <c r="WM23" s="158">
        <f t="shared" si="97"/>
        <v>0</v>
      </c>
      <c r="WO23" s="157" t="s">
        <v>38</v>
      </c>
      <c r="WP23" s="157">
        <v>147</v>
      </c>
      <c r="WQ23" s="157">
        <v>146</v>
      </c>
      <c r="WR23" s="157">
        <v>1</v>
      </c>
      <c r="WS23" s="157">
        <v>0</v>
      </c>
      <c r="WT23" s="158">
        <f t="shared" si="98"/>
        <v>0.99319727891156462</v>
      </c>
      <c r="WU23" s="158">
        <f t="shared" si="99"/>
        <v>0</v>
      </c>
      <c r="WW23" s="157" t="s">
        <v>38</v>
      </c>
      <c r="WX23" s="157">
        <v>147</v>
      </c>
      <c r="WY23" s="157">
        <v>146</v>
      </c>
      <c r="WZ23" s="157">
        <v>1</v>
      </c>
      <c r="XA23" s="157">
        <v>0</v>
      </c>
      <c r="XB23" s="158">
        <f t="shared" si="100"/>
        <v>0.99319727891156462</v>
      </c>
      <c r="XC23" s="158" t="str">
        <f t="shared" si="101"/>
        <v>OK</v>
      </c>
      <c r="XE23" s="157" t="s">
        <v>38</v>
      </c>
      <c r="XF23" s="157">
        <v>147</v>
      </c>
      <c r="XG23" s="157">
        <v>146</v>
      </c>
      <c r="XH23" s="157">
        <v>1</v>
      </c>
      <c r="XI23" s="157">
        <v>0</v>
      </c>
      <c r="XJ23" s="158">
        <f t="shared" si="102"/>
        <v>0.99319727891156462</v>
      </c>
      <c r="XK23" s="158" t="str">
        <f t="shared" si="119"/>
        <v>OK</v>
      </c>
      <c r="XM23" s="157" t="s">
        <v>38</v>
      </c>
      <c r="XN23" s="157">
        <v>147</v>
      </c>
      <c r="XO23" s="157">
        <v>146</v>
      </c>
      <c r="XP23" s="157">
        <v>1</v>
      </c>
      <c r="XQ23" s="157">
        <v>0</v>
      </c>
      <c r="XR23" s="158">
        <f t="shared" si="103"/>
        <v>0.99319727891156462</v>
      </c>
      <c r="XS23" s="158" t="str">
        <f t="shared" si="120"/>
        <v>OK</v>
      </c>
      <c r="XU23" s="157" t="s">
        <v>38</v>
      </c>
      <c r="XV23" s="157">
        <v>147</v>
      </c>
      <c r="XW23" s="157">
        <v>146</v>
      </c>
      <c r="XX23" s="157">
        <v>1</v>
      </c>
      <c r="XY23" s="157">
        <v>0</v>
      </c>
      <c r="XZ23" s="158">
        <f t="shared" si="104"/>
        <v>0.99319727891156462</v>
      </c>
      <c r="YA23" s="158" t="str">
        <f t="shared" si="105"/>
        <v>OK</v>
      </c>
      <c r="YC23" s="157" t="s">
        <v>38</v>
      </c>
      <c r="YD23" s="157">
        <v>147</v>
      </c>
      <c r="YE23" s="157">
        <v>146</v>
      </c>
      <c r="YF23" s="157">
        <v>1</v>
      </c>
      <c r="YG23" s="157">
        <v>0</v>
      </c>
      <c r="YH23" s="158">
        <f t="shared" si="106"/>
        <v>0.99319727891156462</v>
      </c>
      <c r="YI23" s="158" t="str">
        <f t="shared" si="107"/>
        <v>OK</v>
      </c>
      <c r="YK23" s="157" t="s">
        <v>38</v>
      </c>
      <c r="YL23" s="157">
        <v>147</v>
      </c>
      <c r="YM23" s="157">
        <v>146</v>
      </c>
      <c r="YN23" s="157">
        <v>1</v>
      </c>
      <c r="YO23" s="157">
        <v>0</v>
      </c>
      <c r="YP23" s="158">
        <v>0.99</v>
      </c>
      <c r="YQ23" s="158" t="str">
        <f t="shared" si="121"/>
        <v>OK</v>
      </c>
      <c r="YS23" s="157" t="s">
        <v>38</v>
      </c>
      <c r="YT23" s="157">
        <v>147</v>
      </c>
      <c r="YU23" s="157">
        <v>146</v>
      </c>
      <c r="YV23" s="157">
        <v>1</v>
      </c>
      <c r="YW23" s="157">
        <v>0</v>
      </c>
      <c r="YX23" s="158">
        <v>0.99</v>
      </c>
      <c r="YY23" s="158" t="str">
        <f t="shared" si="109"/>
        <v>OK</v>
      </c>
      <c r="ZA23" s="157" t="s">
        <v>38</v>
      </c>
      <c r="ZB23" s="157">
        <v>147</v>
      </c>
      <c r="ZC23" s="157">
        <v>146</v>
      </c>
      <c r="ZD23" s="157">
        <v>1</v>
      </c>
      <c r="ZE23" s="157">
        <v>0</v>
      </c>
      <c r="ZF23" s="158">
        <v>0.99</v>
      </c>
      <c r="ZG23" s="158" t="str">
        <f t="shared" si="122"/>
        <v>OK</v>
      </c>
      <c r="ZI23" s="157" t="s">
        <v>38</v>
      </c>
      <c r="ZJ23" s="157">
        <v>147</v>
      </c>
      <c r="ZK23" s="157">
        <v>146</v>
      </c>
      <c r="ZL23" s="157">
        <v>1</v>
      </c>
      <c r="ZM23" s="157">
        <v>0</v>
      </c>
      <c r="ZN23" s="158">
        <v>0.99</v>
      </c>
      <c r="ZO23" s="158" t="str">
        <f t="shared" si="111"/>
        <v>OK</v>
      </c>
    </row>
    <row r="24" spans="1:691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3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4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5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6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7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8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9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10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11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2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3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4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5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6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7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8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9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20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21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2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3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4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5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18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6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7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12"/>
        <v>1</v>
      </c>
      <c r="ID24" s="4">
        <f t="shared" si="28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13"/>
        <v>1</v>
      </c>
      <c r="IL24" s="4">
        <f t="shared" si="29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30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31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2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3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4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5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14"/>
        <v>1</v>
      </c>
      <c r="KP24" s="4">
        <f t="shared" si="36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7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8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15"/>
        <v>1</v>
      </c>
      <c r="LV24" s="4">
        <f t="shared" si="39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16"/>
        <v>1</v>
      </c>
      <c r="MD24" s="158">
        <f t="shared" si="40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41"/>
        <v>1</v>
      </c>
      <c r="ML24" s="158">
        <f t="shared" si="42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3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4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5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6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7"/>
        <v>1</v>
      </c>
      <c r="OU24" s="158">
        <f t="shared" si="48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17"/>
        <v>1</v>
      </c>
      <c r="PC24" s="158">
        <f t="shared" si="49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50"/>
        <v>1</v>
      </c>
      <c r="PK24" s="158">
        <f t="shared" si="51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2"/>
        <v>1</v>
      </c>
      <c r="PS24" s="158">
        <f t="shared" si="53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4"/>
        <v>1</v>
      </c>
      <c r="QA24" s="158">
        <f t="shared" si="55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6"/>
        <v>1</v>
      </c>
      <c r="QI24" s="158">
        <f t="shared" si="57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8"/>
        <v>1</v>
      </c>
      <c r="QQ24" s="158">
        <f t="shared" si="59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60"/>
        <v>1</v>
      </c>
      <c r="QY24" s="158">
        <f t="shared" si="61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2"/>
        <v>1</v>
      </c>
      <c r="RG24" s="158">
        <f t="shared" si="63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4"/>
        <v>1</v>
      </c>
      <c r="RO24" s="158">
        <f t="shared" si="65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6"/>
        <v>1</v>
      </c>
      <c r="RW24" s="158">
        <f t="shared" si="67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8"/>
        <v>1</v>
      </c>
      <c r="SE24" s="158">
        <f t="shared" si="69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70"/>
        <v>1</v>
      </c>
      <c r="SM24" s="158">
        <f t="shared" si="71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2"/>
        <v>1</v>
      </c>
      <c r="SU24" s="158">
        <f t="shared" si="73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4"/>
        <v>1</v>
      </c>
      <c r="TC24" s="158">
        <f t="shared" si="75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6"/>
        <v>1</v>
      </c>
      <c r="TK24" s="158">
        <f t="shared" si="77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8"/>
        <v>1</v>
      </c>
      <c r="TS24" s="158">
        <f t="shared" si="79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80"/>
        <v>1</v>
      </c>
      <c r="UA24" s="158">
        <f t="shared" si="81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2"/>
        <v>1</v>
      </c>
      <c r="UI24" s="158">
        <f t="shared" si="83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4"/>
        <v>1</v>
      </c>
      <c r="UQ24" s="158">
        <f t="shared" si="85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6"/>
        <v>1</v>
      </c>
      <c r="UY24" s="158">
        <f t="shared" si="87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8"/>
        <v>1</v>
      </c>
      <c r="VG24" s="158">
        <f t="shared" si="89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90"/>
        <v>1</v>
      </c>
      <c r="VO24" s="158">
        <f t="shared" si="91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2"/>
        <v>1</v>
      </c>
      <c r="VW24" s="158">
        <f t="shared" si="93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4"/>
        <v>1</v>
      </c>
      <c r="WE24" s="158">
        <f t="shared" si="95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6"/>
        <v>1</v>
      </c>
      <c r="WM24" s="158">
        <f t="shared" si="97"/>
        <v>0</v>
      </c>
      <c r="WO24" s="157" t="s">
        <v>39</v>
      </c>
      <c r="WP24" s="157">
        <v>12</v>
      </c>
      <c r="WQ24" s="157">
        <v>9</v>
      </c>
      <c r="WR24" s="157">
        <v>3</v>
      </c>
      <c r="WS24" s="157">
        <v>0</v>
      </c>
      <c r="WT24" s="158">
        <f t="shared" si="98"/>
        <v>0.75</v>
      </c>
      <c r="WU24" s="158">
        <f t="shared" si="99"/>
        <v>-0.25</v>
      </c>
      <c r="WV24" s="157" t="s">
        <v>119</v>
      </c>
      <c r="WW24" s="157" t="s">
        <v>39</v>
      </c>
      <c r="WX24" s="157">
        <v>12</v>
      </c>
      <c r="WY24" s="157">
        <v>9</v>
      </c>
      <c r="WZ24" s="157">
        <v>3</v>
      </c>
      <c r="XA24" s="157">
        <v>0</v>
      </c>
      <c r="XB24" s="158">
        <f t="shared" si="100"/>
        <v>0.75</v>
      </c>
      <c r="XC24" s="158" t="str">
        <f t="shared" si="101"/>
        <v>OK</v>
      </c>
      <c r="XE24" s="157" t="s">
        <v>39</v>
      </c>
      <c r="XF24" s="157">
        <v>12</v>
      </c>
      <c r="XG24" s="157">
        <v>9</v>
      </c>
      <c r="XH24" s="157">
        <v>3</v>
      </c>
      <c r="XI24" s="157">
        <v>0</v>
      </c>
      <c r="XJ24" s="158">
        <f t="shared" si="102"/>
        <v>0.75</v>
      </c>
      <c r="XK24" s="158" t="str">
        <f t="shared" si="119"/>
        <v>OK</v>
      </c>
      <c r="XM24" s="157" t="s">
        <v>39</v>
      </c>
      <c r="XN24" s="157">
        <v>12</v>
      </c>
      <c r="XO24" s="157">
        <v>9</v>
      </c>
      <c r="XP24" s="157">
        <v>3</v>
      </c>
      <c r="XQ24" s="157">
        <v>0</v>
      </c>
      <c r="XR24" s="158">
        <f t="shared" si="103"/>
        <v>0.75</v>
      </c>
      <c r="XS24" s="158" t="str">
        <f t="shared" si="120"/>
        <v>OK</v>
      </c>
      <c r="XU24" s="157" t="s">
        <v>39</v>
      </c>
      <c r="XV24" s="157">
        <v>12</v>
      </c>
      <c r="XW24" s="157">
        <v>9</v>
      </c>
      <c r="XX24" s="157">
        <v>3</v>
      </c>
      <c r="XY24" s="157">
        <v>0</v>
      </c>
      <c r="XZ24" s="158">
        <f t="shared" si="104"/>
        <v>0.75</v>
      </c>
      <c r="YA24" s="158" t="str">
        <f t="shared" si="105"/>
        <v>OK</v>
      </c>
      <c r="YC24" s="157" t="s">
        <v>39</v>
      </c>
      <c r="YD24" s="157">
        <v>12</v>
      </c>
      <c r="YE24" s="157">
        <v>9</v>
      </c>
      <c r="YF24" s="157">
        <v>3</v>
      </c>
      <c r="YG24" s="157">
        <v>0</v>
      </c>
      <c r="YH24" s="158">
        <f t="shared" si="106"/>
        <v>0.75</v>
      </c>
      <c r="YI24" s="158" t="str">
        <f t="shared" si="107"/>
        <v>OK</v>
      </c>
      <c r="YK24" s="157" t="s">
        <v>39</v>
      </c>
      <c r="YL24" s="157">
        <v>12</v>
      </c>
      <c r="YM24" s="157">
        <v>9</v>
      </c>
      <c r="YN24" s="157">
        <v>3</v>
      </c>
      <c r="YO24" s="157">
        <v>0</v>
      </c>
      <c r="YP24" s="158">
        <v>0.75</v>
      </c>
      <c r="YQ24" s="158" t="str">
        <f t="shared" si="121"/>
        <v>OK</v>
      </c>
      <c r="YS24" s="157" t="s">
        <v>39</v>
      </c>
      <c r="YT24" s="157">
        <v>12</v>
      </c>
      <c r="YU24" s="157">
        <v>9</v>
      </c>
      <c r="YV24" s="157">
        <v>3</v>
      </c>
      <c r="YW24" s="157">
        <v>0</v>
      </c>
      <c r="YX24" s="158">
        <v>0.75</v>
      </c>
      <c r="YY24" s="158" t="str">
        <f t="shared" si="109"/>
        <v>OK</v>
      </c>
      <c r="ZA24" s="157" t="s">
        <v>39</v>
      </c>
      <c r="ZB24" s="157">
        <v>12</v>
      </c>
      <c r="ZC24" s="157">
        <v>9</v>
      </c>
      <c r="ZD24" s="157">
        <v>3</v>
      </c>
      <c r="ZE24" s="157">
        <v>0</v>
      </c>
      <c r="ZF24" s="158">
        <v>0.75</v>
      </c>
      <c r="ZG24" s="158" t="str">
        <f t="shared" si="122"/>
        <v>OK</v>
      </c>
      <c r="ZI24" s="157" t="s">
        <v>39</v>
      </c>
      <c r="ZJ24" s="157">
        <v>12</v>
      </c>
      <c r="ZK24" s="157">
        <v>9</v>
      </c>
      <c r="ZL24" s="157">
        <v>3</v>
      </c>
      <c r="ZM24" s="157">
        <v>0</v>
      </c>
      <c r="ZN24" s="158">
        <v>0.75</v>
      </c>
      <c r="ZO24" s="158" t="str">
        <f t="shared" si="111"/>
        <v>OK</v>
      </c>
    </row>
    <row r="25" spans="1:691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3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4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5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6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7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8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9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10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2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3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4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5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6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7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8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9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20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21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2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3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4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5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18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6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7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12"/>
        <v>0.49289099526066349</v>
      </c>
      <c r="ID25" s="4">
        <f t="shared" si="28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13"/>
        <v>0.49289099526066349</v>
      </c>
      <c r="IL25" s="4">
        <f t="shared" si="29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30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31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2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3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4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5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14"/>
        <v>0.49289099526066349</v>
      </c>
      <c r="KP25" s="4">
        <f t="shared" si="36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7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8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15"/>
        <v>0.49289099526066349</v>
      </c>
      <c r="LV25" s="4">
        <f t="shared" si="39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16"/>
        <v>0.49289099526066349</v>
      </c>
      <c r="MD25" s="158">
        <f t="shared" si="40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41"/>
        <v>0.49289099526066349</v>
      </c>
      <c r="ML25" s="158">
        <f t="shared" si="42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3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4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5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6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7"/>
        <v>0.49289099526066349</v>
      </c>
      <c r="OU25" s="158">
        <f t="shared" si="48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17"/>
        <v>0.49289099526066349</v>
      </c>
      <c r="PC25" s="158">
        <f t="shared" si="49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50"/>
        <v>0.49289099526066349</v>
      </c>
      <c r="PK25" s="158">
        <f t="shared" si="51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2"/>
        <v>0.49289099526066349</v>
      </c>
      <c r="PS25" s="158">
        <f t="shared" si="53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4"/>
        <v>0.49289099526066349</v>
      </c>
      <c r="QA25" s="158">
        <f t="shared" si="55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6"/>
        <v>0.49289099526066349</v>
      </c>
      <c r="QI25" s="158">
        <f t="shared" si="57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8"/>
        <v>0.49289099526066349</v>
      </c>
      <c r="QQ25" s="158">
        <f t="shared" si="59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60"/>
        <v>0.49289099526066349</v>
      </c>
      <c r="QY25" s="158">
        <f t="shared" si="61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2"/>
        <v>0.49289099526066349</v>
      </c>
      <c r="RG25" s="158">
        <f t="shared" si="63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4"/>
        <v>0.49289099526066349</v>
      </c>
      <c r="RO25" s="158">
        <f t="shared" si="65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6"/>
        <v>0.49289099526066349</v>
      </c>
      <c r="RW25" s="158">
        <f t="shared" si="67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8"/>
        <v>0.49289099526066349</v>
      </c>
      <c r="SE25" s="158">
        <f t="shared" si="69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70"/>
        <v>0.49289099526066349</v>
      </c>
      <c r="SM25" s="158">
        <f t="shared" si="71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2"/>
        <v>0.49289099526066349</v>
      </c>
      <c r="SU25" s="158">
        <f t="shared" si="73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4"/>
        <v>0.49289099526066349</v>
      </c>
      <c r="TC25" s="158">
        <f t="shared" si="75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6"/>
        <v>0.49289099526066349</v>
      </c>
      <c r="TK25" s="158">
        <f t="shared" si="77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8"/>
        <v>0.49289099526066349</v>
      </c>
      <c r="TS25" s="158">
        <f t="shared" si="79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80"/>
        <v>0.49289099526066349</v>
      </c>
      <c r="UA25" s="158">
        <f t="shared" si="81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2"/>
        <v>0.49289099526066349</v>
      </c>
      <c r="UI25" s="158">
        <f t="shared" si="83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4"/>
        <v>0.49289099526066349</v>
      </c>
      <c r="UQ25" s="158">
        <f t="shared" si="85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6"/>
        <v>0.49289099526066349</v>
      </c>
      <c r="UY25" s="158">
        <f t="shared" si="87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8"/>
        <v>0.49289099526066349</v>
      </c>
      <c r="VG25" s="158">
        <f t="shared" si="89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90"/>
        <v>0.49289099526066349</v>
      </c>
      <c r="VO25" s="158">
        <f t="shared" si="91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2"/>
        <v>0.49289099526066349</v>
      </c>
      <c r="VW25" s="158">
        <f t="shared" si="93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4"/>
        <v>0.49289099526066349</v>
      </c>
      <c r="WE25" s="158">
        <f t="shared" si="95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6"/>
        <v>0.49289099526066349</v>
      </c>
      <c r="WM25" s="158">
        <f t="shared" si="97"/>
        <v>0</v>
      </c>
      <c r="WO25" s="157" t="s">
        <v>40</v>
      </c>
      <c r="WP25" s="157">
        <v>211</v>
      </c>
      <c r="WQ25" s="157">
        <v>104</v>
      </c>
      <c r="WR25" s="157">
        <v>0</v>
      </c>
      <c r="WS25" s="157">
        <v>107</v>
      </c>
      <c r="WT25" s="158">
        <f t="shared" si="98"/>
        <v>0.49289099526066349</v>
      </c>
      <c r="WU25" s="158">
        <f t="shared" si="99"/>
        <v>0</v>
      </c>
      <c r="WW25" s="157" t="s">
        <v>40</v>
      </c>
      <c r="WX25" s="157">
        <v>211</v>
      </c>
      <c r="WY25" s="157">
        <v>104</v>
      </c>
      <c r="WZ25" s="157">
        <v>0</v>
      </c>
      <c r="XA25" s="157">
        <v>107</v>
      </c>
      <c r="XB25" s="158">
        <f t="shared" si="100"/>
        <v>0.49289099526066349</v>
      </c>
      <c r="XC25" s="158" t="str">
        <f t="shared" si="101"/>
        <v>OK</v>
      </c>
      <c r="XE25" s="157" t="s">
        <v>40</v>
      </c>
      <c r="XF25" s="157">
        <v>211</v>
      </c>
      <c r="XG25" s="157">
        <v>104</v>
      </c>
      <c r="XH25" s="157">
        <v>0</v>
      </c>
      <c r="XI25" s="157">
        <v>107</v>
      </c>
      <c r="XJ25" s="158">
        <f t="shared" si="102"/>
        <v>0.49289099526066349</v>
      </c>
      <c r="XK25" s="158" t="str">
        <f t="shared" si="119"/>
        <v>OK</v>
      </c>
      <c r="XM25" s="157" t="s">
        <v>40</v>
      </c>
      <c r="XN25" s="157">
        <v>211</v>
      </c>
      <c r="XO25" s="157">
        <v>104</v>
      </c>
      <c r="XP25" s="157">
        <v>0</v>
      </c>
      <c r="XQ25" s="157">
        <v>107</v>
      </c>
      <c r="XR25" s="158">
        <f t="shared" si="103"/>
        <v>0.49289099526066349</v>
      </c>
      <c r="XS25" s="158" t="str">
        <f t="shared" si="120"/>
        <v>OK</v>
      </c>
      <c r="XU25" s="157" t="s">
        <v>40</v>
      </c>
      <c r="XV25" s="157">
        <v>211</v>
      </c>
      <c r="XW25" s="157">
        <v>104</v>
      </c>
      <c r="XX25" s="157">
        <v>0</v>
      </c>
      <c r="XY25" s="157">
        <v>107</v>
      </c>
      <c r="XZ25" s="158">
        <f t="shared" si="104"/>
        <v>0.49289099526066349</v>
      </c>
      <c r="YA25" s="158" t="str">
        <f t="shared" si="105"/>
        <v>OK</v>
      </c>
      <c r="YC25" s="157" t="s">
        <v>40</v>
      </c>
      <c r="YD25" s="157">
        <v>211</v>
      </c>
      <c r="YE25" s="157">
        <v>104</v>
      </c>
      <c r="YF25" s="157">
        <v>0</v>
      </c>
      <c r="YG25" s="157">
        <v>107</v>
      </c>
      <c r="YH25" s="158">
        <f t="shared" si="106"/>
        <v>0.49289099526066349</v>
      </c>
      <c r="YI25" s="158" t="str">
        <f t="shared" si="107"/>
        <v>OK</v>
      </c>
      <c r="YK25" s="157" t="s">
        <v>40</v>
      </c>
      <c r="YL25" s="157">
        <v>211</v>
      </c>
      <c r="YM25" s="157">
        <v>104</v>
      </c>
      <c r="YN25" s="157">
        <v>0</v>
      </c>
      <c r="YO25" s="157">
        <v>107</v>
      </c>
      <c r="YP25" s="158">
        <v>0.49</v>
      </c>
      <c r="YQ25" s="158" t="str">
        <f t="shared" si="121"/>
        <v>OK</v>
      </c>
      <c r="YS25" s="157" t="s">
        <v>40</v>
      </c>
      <c r="YT25" s="157">
        <v>211</v>
      </c>
      <c r="YU25" s="157">
        <v>104</v>
      </c>
      <c r="YV25" s="157">
        <v>0</v>
      </c>
      <c r="YW25" s="157">
        <v>107</v>
      </c>
      <c r="YX25" s="158">
        <v>0.49</v>
      </c>
      <c r="YY25" s="158" t="str">
        <f t="shared" si="109"/>
        <v>OK</v>
      </c>
      <c r="ZA25" s="157" t="s">
        <v>40</v>
      </c>
      <c r="ZB25" s="157">
        <v>211</v>
      </c>
      <c r="ZC25" s="157">
        <v>104</v>
      </c>
      <c r="ZD25" s="157">
        <v>0</v>
      </c>
      <c r="ZE25" s="157">
        <v>107</v>
      </c>
      <c r="ZF25" s="158">
        <v>0.49</v>
      </c>
      <c r="ZG25" s="158" t="str">
        <f t="shared" si="122"/>
        <v>OK</v>
      </c>
      <c r="ZI25" s="157" t="s">
        <v>40</v>
      </c>
      <c r="ZJ25" s="157">
        <v>211</v>
      </c>
      <c r="ZK25" s="157">
        <v>104</v>
      </c>
      <c r="ZL25" s="157">
        <v>0</v>
      </c>
      <c r="ZM25" s="157">
        <v>107</v>
      </c>
      <c r="ZN25" s="158">
        <v>0.49</v>
      </c>
      <c r="ZO25" s="158" t="str">
        <f t="shared" si="111"/>
        <v>OK</v>
      </c>
    </row>
    <row r="26" spans="1:691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3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4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5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6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7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8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9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10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11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2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3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4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5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6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7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8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9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20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21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2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3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4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5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18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6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7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12"/>
        <v>0.66666666666666663</v>
      </c>
      <c r="ID26" s="4">
        <f t="shared" si="28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13"/>
        <v>0.66666666666666663</v>
      </c>
      <c r="IL26" s="4">
        <f t="shared" si="29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30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31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2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3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4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5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14"/>
        <v>0.66666666666666663</v>
      </c>
      <c r="KP26" s="4">
        <f t="shared" si="36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7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8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15"/>
        <v>0.66666666666666663</v>
      </c>
      <c r="LV26" s="4">
        <f t="shared" si="39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16"/>
        <v>0.66666666666666663</v>
      </c>
      <c r="MD26" s="158">
        <f t="shared" si="40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41"/>
        <v>0.66666666666666663</v>
      </c>
      <c r="ML26" s="158">
        <f t="shared" si="42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3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4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5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6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7"/>
        <v>0.66666666666666663</v>
      </c>
      <c r="OU26" s="158">
        <f t="shared" si="48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17"/>
        <v>0.66666666666666663</v>
      </c>
      <c r="PC26" s="158">
        <f t="shared" si="49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50"/>
        <v>0.66666666666666663</v>
      </c>
      <c r="PK26" s="158">
        <f t="shared" si="51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2"/>
        <v>0.66666666666666663</v>
      </c>
      <c r="PS26" s="158">
        <f t="shared" si="53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4"/>
        <v>0.5</v>
      </c>
      <c r="QA26" s="158">
        <f t="shared" si="55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6"/>
        <v>0.5</v>
      </c>
      <c r="QI26" s="158">
        <f t="shared" si="57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8"/>
        <v>0.5</v>
      </c>
      <c r="QQ26" s="158">
        <f t="shared" si="59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60"/>
        <v>0.5</v>
      </c>
      <c r="QY26" s="158">
        <f t="shared" si="61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2"/>
        <v>0.5</v>
      </c>
      <c r="RG26" s="158">
        <f t="shared" si="63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4"/>
        <v>0.5</v>
      </c>
      <c r="RO26" s="158">
        <f t="shared" si="65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6"/>
        <v>0.75</v>
      </c>
      <c r="RW26" s="158">
        <f t="shared" si="67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8"/>
        <v>0.75</v>
      </c>
      <c r="SE26" s="158">
        <f t="shared" si="69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70"/>
        <v>0.75</v>
      </c>
      <c r="SM26" s="158">
        <f t="shared" si="71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2"/>
        <v>0.75</v>
      </c>
      <c r="SU26" s="158">
        <f t="shared" si="73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4"/>
        <v>0.75</v>
      </c>
      <c r="TC26" s="158">
        <f t="shared" si="75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6"/>
        <v>0.75</v>
      </c>
      <c r="TK26" s="158">
        <f t="shared" si="77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8"/>
        <v>0.75</v>
      </c>
      <c r="TS26" s="158">
        <f t="shared" si="79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80"/>
        <v>0.75</v>
      </c>
      <c r="UA26" s="158">
        <f t="shared" si="81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2"/>
        <v>0.75</v>
      </c>
      <c r="UI26" s="158">
        <f t="shared" si="83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4"/>
        <v>0.75</v>
      </c>
      <c r="UQ26" s="158">
        <f t="shared" si="85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6"/>
        <v>0.75</v>
      </c>
      <c r="UY26" s="158">
        <f t="shared" si="87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8"/>
        <v>0.75</v>
      </c>
      <c r="VG26" s="158">
        <f t="shared" si="89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90"/>
        <v>0.75</v>
      </c>
      <c r="VO26" s="158">
        <f t="shared" si="91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2"/>
        <v>0.75</v>
      </c>
      <c r="VW26" s="158">
        <f t="shared" si="93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4"/>
        <v>0.75</v>
      </c>
      <c r="WE26" s="158">
        <f t="shared" si="95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6"/>
        <v>0.75</v>
      </c>
      <c r="WM26" s="158">
        <f t="shared" si="97"/>
        <v>0</v>
      </c>
      <c r="WO26" s="157" t="s">
        <v>41</v>
      </c>
      <c r="WP26" s="157">
        <v>12</v>
      </c>
      <c r="WQ26" s="157">
        <v>9</v>
      </c>
      <c r="WR26" s="157">
        <v>3</v>
      </c>
      <c r="WS26" s="157">
        <v>0</v>
      </c>
      <c r="WT26" s="158">
        <f t="shared" si="98"/>
        <v>0.75</v>
      </c>
      <c r="WU26" s="158">
        <f t="shared" si="99"/>
        <v>0</v>
      </c>
      <c r="WW26" s="157" t="s">
        <v>41</v>
      </c>
      <c r="WX26" s="157">
        <v>12</v>
      </c>
      <c r="WY26" s="157">
        <v>9</v>
      </c>
      <c r="WZ26" s="157">
        <v>3</v>
      </c>
      <c r="XA26" s="157">
        <v>0</v>
      </c>
      <c r="XB26" s="158">
        <f t="shared" si="100"/>
        <v>0.75</v>
      </c>
      <c r="XC26" s="158" t="str">
        <f t="shared" si="101"/>
        <v>OK</v>
      </c>
      <c r="XE26" s="157" t="s">
        <v>41</v>
      </c>
      <c r="XF26" s="157">
        <v>12</v>
      </c>
      <c r="XG26" s="157">
        <v>9</v>
      </c>
      <c r="XH26" s="157">
        <v>3</v>
      </c>
      <c r="XI26" s="157">
        <v>0</v>
      </c>
      <c r="XJ26" s="158">
        <f t="shared" si="102"/>
        <v>0.75</v>
      </c>
      <c r="XK26" s="158" t="str">
        <f t="shared" si="119"/>
        <v>OK</v>
      </c>
      <c r="XM26" s="157" t="s">
        <v>41</v>
      </c>
      <c r="XN26" s="157">
        <v>12</v>
      </c>
      <c r="XO26" s="157">
        <v>9</v>
      </c>
      <c r="XP26" s="157">
        <v>3</v>
      </c>
      <c r="XQ26" s="157">
        <v>0</v>
      </c>
      <c r="XR26" s="158">
        <f t="shared" si="103"/>
        <v>0.75</v>
      </c>
      <c r="XS26" s="158" t="str">
        <f t="shared" si="120"/>
        <v>OK</v>
      </c>
      <c r="XU26" s="157" t="s">
        <v>41</v>
      </c>
      <c r="XV26" s="157">
        <v>12</v>
      </c>
      <c r="XW26" s="157">
        <v>9</v>
      </c>
      <c r="XX26" s="157">
        <v>3</v>
      </c>
      <c r="XY26" s="157">
        <v>0</v>
      </c>
      <c r="XZ26" s="158">
        <f t="shared" si="104"/>
        <v>0.75</v>
      </c>
      <c r="YA26" s="158" t="str">
        <f t="shared" si="105"/>
        <v>OK</v>
      </c>
      <c r="YC26" s="157" t="s">
        <v>41</v>
      </c>
      <c r="YD26" s="157">
        <v>12</v>
      </c>
      <c r="YE26" s="157">
        <v>9</v>
      </c>
      <c r="YF26" s="157">
        <v>3</v>
      </c>
      <c r="YG26" s="157">
        <v>0</v>
      </c>
      <c r="YH26" s="158">
        <f t="shared" si="106"/>
        <v>0.75</v>
      </c>
      <c r="YI26" s="158" t="str">
        <f t="shared" si="107"/>
        <v>OK</v>
      </c>
      <c r="YK26" s="157" t="s">
        <v>41</v>
      </c>
      <c r="YL26" s="157">
        <v>12</v>
      </c>
      <c r="YM26" s="157">
        <v>9</v>
      </c>
      <c r="YN26" s="157">
        <v>3</v>
      </c>
      <c r="YO26" s="157">
        <v>0</v>
      </c>
      <c r="YP26" s="158">
        <v>0.75</v>
      </c>
      <c r="YQ26" s="158" t="str">
        <f t="shared" si="121"/>
        <v>OK</v>
      </c>
      <c r="YS26" s="157" t="s">
        <v>41</v>
      </c>
      <c r="YT26" s="157">
        <v>12</v>
      </c>
      <c r="YU26" s="157">
        <v>9</v>
      </c>
      <c r="YV26" s="157">
        <v>3</v>
      </c>
      <c r="YW26" s="157">
        <v>0</v>
      </c>
      <c r="YX26" s="158">
        <v>0.75</v>
      </c>
      <c r="YY26" s="158" t="str">
        <f t="shared" si="109"/>
        <v>OK</v>
      </c>
      <c r="ZA26" s="157" t="s">
        <v>41</v>
      </c>
      <c r="ZB26" s="157">
        <v>12</v>
      </c>
      <c r="ZC26" s="157">
        <v>9</v>
      </c>
      <c r="ZD26" s="157">
        <v>3</v>
      </c>
      <c r="ZE26" s="157">
        <v>0</v>
      </c>
      <c r="ZF26" s="158">
        <v>0.75</v>
      </c>
      <c r="ZG26" s="158" t="str">
        <f t="shared" si="122"/>
        <v>OK</v>
      </c>
      <c r="ZI26" s="157" t="s">
        <v>41</v>
      </c>
      <c r="ZJ26" s="157">
        <v>12</v>
      </c>
      <c r="ZK26" s="157">
        <v>9</v>
      </c>
      <c r="ZL26" s="157">
        <v>3</v>
      </c>
      <c r="ZM26" s="157">
        <v>0</v>
      </c>
      <c r="ZN26" s="158">
        <v>0.75</v>
      </c>
      <c r="ZO26" s="158" t="str">
        <f t="shared" si="111"/>
        <v>OK</v>
      </c>
    </row>
    <row r="27" spans="1:691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3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4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5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6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7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8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9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10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11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2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3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4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5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6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7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8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9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20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21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2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3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4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5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18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6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7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12"/>
        <v>1</v>
      </c>
      <c r="ID27" s="4">
        <f t="shared" si="28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13"/>
        <v>1</v>
      </c>
      <c r="IL27" s="4">
        <f t="shared" si="29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30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31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2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3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4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5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14"/>
        <v>0.99744245524296671</v>
      </c>
      <c r="KP27" s="4">
        <f t="shared" si="36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7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8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15"/>
        <v>0.99744897959183676</v>
      </c>
      <c r="LV27" s="4">
        <f t="shared" si="39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16"/>
        <v>0.99744897959183676</v>
      </c>
      <c r="MD27" s="158">
        <f t="shared" si="40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41"/>
        <v>0.99744897959183676</v>
      </c>
      <c r="ML27" s="158">
        <f t="shared" si="42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3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4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5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6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7"/>
        <v>0.99744897959183676</v>
      </c>
      <c r="OU27" s="158">
        <f t="shared" si="48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17"/>
        <v>0.99744897959183676</v>
      </c>
      <c r="PC27" s="158">
        <f t="shared" si="49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50"/>
        <v>0.99744897959183676</v>
      </c>
      <c r="PK27" s="158">
        <f t="shared" si="51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2"/>
        <v>0.99744897959183676</v>
      </c>
      <c r="PS27" s="158">
        <f t="shared" si="53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4"/>
        <v>0.99744897959183676</v>
      </c>
      <c r="QA27" s="158">
        <f t="shared" si="55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6"/>
        <v>0.99744897959183676</v>
      </c>
      <c r="QI27" s="158">
        <f t="shared" si="57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8"/>
        <v>0.99744897959183676</v>
      </c>
      <c r="QQ27" s="158">
        <f t="shared" si="59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60"/>
        <v>0.99744897959183676</v>
      </c>
      <c r="QY27" s="158">
        <f t="shared" si="61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2"/>
        <v>0.99744897959183676</v>
      </c>
      <c r="RG27" s="158">
        <f t="shared" si="63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4"/>
        <v>0.99744897959183676</v>
      </c>
      <c r="RO27" s="158">
        <f t="shared" si="65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6"/>
        <v>0.99744897959183676</v>
      </c>
      <c r="RW27" s="158">
        <f t="shared" si="67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8"/>
        <v>0.99744897959183676</v>
      </c>
      <c r="SE27" s="158">
        <f t="shared" si="69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70"/>
        <v>0.99744897959183676</v>
      </c>
      <c r="SM27" s="158">
        <f t="shared" si="71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2"/>
        <v>0.99744897959183676</v>
      </c>
      <c r="SU27" s="158">
        <f t="shared" si="73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4"/>
        <v>0.99744897959183676</v>
      </c>
      <c r="TC27" s="158">
        <f t="shared" si="75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6"/>
        <v>0.99744897959183676</v>
      </c>
      <c r="TK27" s="158">
        <f t="shared" si="77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8"/>
        <v>0.99744897959183676</v>
      </c>
      <c r="TS27" s="158">
        <f t="shared" si="79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80"/>
        <v>0.99744897959183676</v>
      </c>
      <c r="UA27" s="158">
        <f t="shared" si="81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2"/>
        <v>0.99744897959183676</v>
      </c>
      <c r="UI27" s="158">
        <f t="shared" si="83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4"/>
        <v>0.99744897959183676</v>
      </c>
      <c r="UQ27" s="158">
        <f t="shared" si="85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6"/>
        <v>0.99744897959183676</v>
      </c>
      <c r="UY27" s="158">
        <f t="shared" si="87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8"/>
        <v>0.99744897959183676</v>
      </c>
      <c r="VG27" s="158">
        <f t="shared" si="89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90"/>
        <v>0.99744897959183676</v>
      </c>
      <c r="VO27" s="158">
        <f t="shared" si="91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2"/>
        <v>0.99744897959183676</v>
      </c>
      <c r="VW27" s="158">
        <f t="shared" si="93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4"/>
        <v>0.99744897959183676</v>
      </c>
      <c r="WE27" s="158">
        <f t="shared" si="95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6"/>
        <v>0.99744897959183676</v>
      </c>
      <c r="WM27" s="158">
        <f t="shared" si="97"/>
        <v>0</v>
      </c>
      <c r="WO27" s="157" t="s">
        <v>42</v>
      </c>
      <c r="WP27" s="157">
        <v>392</v>
      </c>
      <c r="WQ27" s="157">
        <v>391</v>
      </c>
      <c r="WR27" s="157">
        <v>1</v>
      </c>
      <c r="WS27" s="157">
        <v>0</v>
      </c>
      <c r="WT27" s="158">
        <f t="shared" si="98"/>
        <v>0.99744897959183676</v>
      </c>
      <c r="WU27" s="158">
        <f t="shared" si="99"/>
        <v>0</v>
      </c>
      <c r="WW27" s="157" t="s">
        <v>42</v>
      </c>
      <c r="WX27" s="157">
        <v>392</v>
      </c>
      <c r="WY27" s="157">
        <v>391</v>
      </c>
      <c r="WZ27" s="157">
        <v>1</v>
      </c>
      <c r="XA27" s="157">
        <v>0</v>
      </c>
      <c r="XB27" s="158">
        <f t="shared" si="100"/>
        <v>0.99744897959183676</v>
      </c>
      <c r="XC27" s="158" t="str">
        <f t="shared" si="101"/>
        <v>OK</v>
      </c>
      <c r="XE27" s="157" t="s">
        <v>42</v>
      </c>
      <c r="XF27" s="157">
        <v>392</v>
      </c>
      <c r="XG27" s="157">
        <v>391</v>
      </c>
      <c r="XH27" s="157">
        <v>1</v>
      </c>
      <c r="XI27" s="157">
        <v>0</v>
      </c>
      <c r="XJ27" s="158">
        <f t="shared" si="102"/>
        <v>0.99744897959183676</v>
      </c>
      <c r="XK27" s="158" t="str">
        <f t="shared" si="119"/>
        <v>OK</v>
      </c>
      <c r="XM27" s="157" t="s">
        <v>42</v>
      </c>
      <c r="XN27" s="157">
        <v>392</v>
      </c>
      <c r="XO27" s="157">
        <v>391</v>
      </c>
      <c r="XP27" s="157">
        <v>1</v>
      </c>
      <c r="XQ27" s="157">
        <v>0</v>
      </c>
      <c r="XR27" s="158">
        <f t="shared" si="103"/>
        <v>0.99744897959183676</v>
      </c>
      <c r="XS27" s="158" t="str">
        <f t="shared" si="120"/>
        <v>OK</v>
      </c>
      <c r="XU27" s="157" t="s">
        <v>42</v>
      </c>
      <c r="XV27" s="157">
        <v>392</v>
      </c>
      <c r="XW27" s="157">
        <v>391</v>
      </c>
      <c r="XX27" s="157">
        <v>1</v>
      </c>
      <c r="XY27" s="157">
        <v>0</v>
      </c>
      <c r="XZ27" s="158">
        <f t="shared" si="104"/>
        <v>0.99744897959183676</v>
      </c>
      <c r="YA27" s="158" t="str">
        <f t="shared" si="105"/>
        <v>OK</v>
      </c>
      <c r="YC27" s="157" t="s">
        <v>42</v>
      </c>
      <c r="YD27" s="157">
        <v>392</v>
      </c>
      <c r="YE27" s="157">
        <v>391</v>
      </c>
      <c r="YF27" s="157">
        <v>1</v>
      </c>
      <c r="YG27" s="157">
        <v>0</v>
      </c>
      <c r="YH27" s="158">
        <f t="shared" si="106"/>
        <v>0.99744897959183676</v>
      </c>
      <c r="YI27" s="158" t="str">
        <f t="shared" si="107"/>
        <v>OK</v>
      </c>
      <c r="YK27" s="157" t="s">
        <v>42</v>
      </c>
      <c r="YL27" s="157">
        <v>392</v>
      </c>
      <c r="YM27" s="157">
        <v>391</v>
      </c>
      <c r="YN27" s="157">
        <v>1</v>
      </c>
      <c r="YO27" s="157">
        <v>0</v>
      </c>
      <c r="YP27" s="158">
        <v>1</v>
      </c>
      <c r="YQ27" s="158" t="str">
        <f t="shared" si="121"/>
        <v>OK</v>
      </c>
      <c r="YS27" s="157" t="s">
        <v>42</v>
      </c>
      <c r="YT27" s="157">
        <v>392</v>
      </c>
      <c r="YU27" s="157">
        <v>391</v>
      </c>
      <c r="YV27" s="157">
        <v>1</v>
      </c>
      <c r="YW27" s="157">
        <v>0</v>
      </c>
      <c r="YX27" s="158">
        <v>1</v>
      </c>
      <c r="YY27" s="158" t="str">
        <f t="shared" si="109"/>
        <v>OK</v>
      </c>
      <c r="ZA27" s="157" t="s">
        <v>42</v>
      </c>
      <c r="ZB27" s="157">
        <v>392</v>
      </c>
      <c r="ZC27" s="157">
        <v>391</v>
      </c>
      <c r="ZD27" s="157">
        <v>1</v>
      </c>
      <c r="ZE27" s="157">
        <v>0</v>
      </c>
      <c r="ZF27" s="158">
        <v>1</v>
      </c>
      <c r="ZG27" s="158" t="str">
        <f t="shared" si="122"/>
        <v>OK</v>
      </c>
      <c r="ZI27" s="157" t="s">
        <v>42</v>
      </c>
      <c r="ZJ27" s="157">
        <v>392</v>
      </c>
      <c r="ZK27" s="157">
        <v>391</v>
      </c>
      <c r="ZL27" s="157">
        <v>1</v>
      </c>
      <c r="ZM27" s="157">
        <v>0</v>
      </c>
      <c r="ZN27" s="158">
        <v>1</v>
      </c>
      <c r="ZO27" s="158" t="str">
        <f t="shared" si="111"/>
        <v>OK</v>
      </c>
    </row>
    <row r="28" spans="1:691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3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4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5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6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7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8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9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10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11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2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3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4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5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6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7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8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9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20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21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2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3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4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5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18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6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7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12"/>
        <v>1</v>
      </c>
      <c r="ID28" s="4">
        <f t="shared" si="28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13"/>
        <v>1</v>
      </c>
      <c r="IL28" s="4">
        <f t="shared" si="29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30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31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2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3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4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5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14"/>
        <v>1</v>
      </c>
      <c r="KP28" s="4">
        <f t="shared" si="36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7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8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15"/>
        <v>1</v>
      </c>
      <c r="LV28" s="4">
        <f t="shared" si="39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16"/>
        <v>1</v>
      </c>
      <c r="MD28" s="158">
        <f t="shared" si="40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41"/>
        <v>1</v>
      </c>
      <c r="ML28" s="158">
        <f t="shared" si="42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3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4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5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6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7"/>
        <v>1</v>
      </c>
      <c r="OU28" s="158">
        <f t="shared" si="48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17"/>
        <v>1</v>
      </c>
      <c r="PC28" s="158">
        <f t="shared" si="49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50"/>
        <v>1</v>
      </c>
      <c r="PK28" s="158">
        <f t="shared" si="51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2"/>
        <v>1</v>
      </c>
      <c r="PS28" s="158">
        <f t="shared" si="53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4"/>
        <v>1</v>
      </c>
      <c r="QA28" s="158">
        <f t="shared" si="55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6"/>
        <v>1</v>
      </c>
      <c r="QI28" s="158">
        <f t="shared" si="57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8"/>
        <v>1</v>
      </c>
      <c r="QQ28" s="158">
        <f t="shared" si="59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60"/>
        <v>1</v>
      </c>
      <c r="QY28" s="158">
        <f t="shared" si="61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2"/>
        <v>1</v>
      </c>
      <c r="RG28" s="158">
        <f t="shared" si="63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4"/>
        <v>1</v>
      </c>
      <c r="RO28" s="158">
        <f t="shared" si="65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6"/>
        <v>1</v>
      </c>
      <c r="RW28" s="158">
        <f t="shared" si="67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8"/>
        <v>1</v>
      </c>
      <c r="SE28" s="158">
        <f t="shared" si="69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70"/>
        <v>1</v>
      </c>
      <c r="SM28" s="158">
        <f t="shared" si="71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2"/>
        <v>1</v>
      </c>
      <c r="SU28" s="158">
        <f t="shared" si="73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4"/>
        <v>1</v>
      </c>
      <c r="TC28" s="158">
        <f t="shared" si="75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6"/>
        <v>1</v>
      </c>
      <c r="TK28" s="158">
        <f t="shared" si="77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8"/>
        <v>1</v>
      </c>
      <c r="TS28" s="158">
        <f t="shared" si="79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80"/>
        <v>1</v>
      </c>
      <c r="UA28" s="158">
        <f t="shared" si="81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2"/>
        <v>1</v>
      </c>
      <c r="UI28" s="158">
        <f t="shared" si="83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4"/>
        <v>1</v>
      </c>
      <c r="UQ28" s="158">
        <f t="shared" si="85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6"/>
        <v>1</v>
      </c>
      <c r="UY28" s="158">
        <f t="shared" si="87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8"/>
        <v>1</v>
      </c>
      <c r="VG28" s="158">
        <f t="shared" si="89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90"/>
        <v>1</v>
      </c>
      <c r="VO28" s="158">
        <f t="shared" si="91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2"/>
        <v>1</v>
      </c>
      <c r="VW28" s="158">
        <f t="shared" si="93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4"/>
        <v>1</v>
      </c>
      <c r="WE28" s="158">
        <f t="shared" si="95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6"/>
        <v>1</v>
      </c>
      <c r="WM28" s="158">
        <f t="shared" si="97"/>
        <v>0</v>
      </c>
      <c r="WO28" s="157" t="s">
        <v>43</v>
      </c>
      <c r="WP28" s="157">
        <v>49</v>
      </c>
      <c r="WQ28" s="157">
        <v>49</v>
      </c>
      <c r="WR28" s="157">
        <v>0</v>
      </c>
      <c r="WS28" s="157">
        <v>0</v>
      </c>
      <c r="WT28" s="158">
        <f t="shared" si="98"/>
        <v>1</v>
      </c>
      <c r="WU28" s="158">
        <f t="shared" si="99"/>
        <v>0</v>
      </c>
      <c r="WW28" s="157" t="s">
        <v>43</v>
      </c>
      <c r="WX28" s="157">
        <v>49</v>
      </c>
      <c r="WY28" s="157">
        <v>49</v>
      </c>
      <c r="WZ28" s="157">
        <v>0</v>
      </c>
      <c r="XA28" s="157">
        <v>0</v>
      </c>
      <c r="XB28" s="158">
        <f t="shared" si="100"/>
        <v>1</v>
      </c>
      <c r="XC28" s="158" t="str">
        <f t="shared" si="101"/>
        <v>OK</v>
      </c>
      <c r="XE28" s="157" t="s">
        <v>43</v>
      </c>
      <c r="XF28" s="157">
        <v>49</v>
      </c>
      <c r="XG28" s="157">
        <v>49</v>
      </c>
      <c r="XH28" s="157">
        <v>0</v>
      </c>
      <c r="XI28" s="157">
        <v>0</v>
      </c>
      <c r="XJ28" s="158">
        <f t="shared" si="102"/>
        <v>1</v>
      </c>
      <c r="XK28" s="158" t="str">
        <f t="shared" si="119"/>
        <v>OK</v>
      </c>
      <c r="XM28" s="157" t="s">
        <v>43</v>
      </c>
      <c r="XN28" s="157">
        <v>49</v>
      </c>
      <c r="XO28" s="157">
        <v>49</v>
      </c>
      <c r="XP28" s="157">
        <v>0</v>
      </c>
      <c r="XQ28" s="157">
        <v>0</v>
      </c>
      <c r="XR28" s="158">
        <f t="shared" si="103"/>
        <v>1</v>
      </c>
      <c r="XS28" s="158" t="str">
        <f t="shared" si="120"/>
        <v>OK</v>
      </c>
      <c r="XU28" s="157" t="s">
        <v>43</v>
      </c>
      <c r="XV28" s="157">
        <v>49</v>
      </c>
      <c r="XW28" s="157">
        <v>49</v>
      </c>
      <c r="XX28" s="157">
        <v>0</v>
      </c>
      <c r="XY28" s="157">
        <v>0</v>
      </c>
      <c r="XZ28" s="158">
        <f t="shared" si="104"/>
        <v>1</v>
      </c>
      <c r="YA28" s="158" t="str">
        <f t="shared" si="105"/>
        <v>OK</v>
      </c>
      <c r="YC28" s="157" t="s">
        <v>43</v>
      </c>
      <c r="YD28" s="157">
        <v>49</v>
      </c>
      <c r="YE28" s="157">
        <v>49</v>
      </c>
      <c r="YF28" s="157">
        <v>0</v>
      </c>
      <c r="YG28" s="157">
        <v>0</v>
      </c>
      <c r="YH28" s="158">
        <f t="shared" si="106"/>
        <v>1</v>
      </c>
      <c r="YI28" s="158" t="str">
        <f t="shared" si="107"/>
        <v>OK</v>
      </c>
      <c r="YK28" s="157" t="s">
        <v>43</v>
      </c>
      <c r="YL28" s="157">
        <v>49</v>
      </c>
      <c r="YM28" s="157">
        <v>49</v>
      </c>
      <c r="YN28" s="157">
        <v>0</v>
      </c>
      <c r="YO28" s="157">
        <v>0</v>
      </c>
      <c r="YP28" s="158">
        <v>1</v>
      </c>
      <c r="YQ28" s="158" t="str">
        <f t="shared" si="121"/>
        <v>OK</v>
      </c>
      <c r="YS28" s="157" t="s">
        <v>43</v>
      </c>
      <c r="YT28" s="157">
        <v>49</v>
      </c>
      <c r="YU28" s="157">
        <v>49</v>
      </c>
      <c r="YV28" s="157">
        <v>0</v>
      </c>
      <c r="YW28" s="157">
        <v>0</v>
      </c>
      <c r="YX28" s="158">
        <v>1</v>
      </c>
      <c r="YY28" s="158" t="str">
        <f t="shared" si="109"/>
        <v>OK</v>
      </c>
      <c r="ZA28" s="157" t="s">
        <v>43</v>
      </c>
      <c r="ZB28" s="157">
        <v>49</v>
      </c>
      <c r="ZC28" s="157">
        <v>49</v>
      </c>
      <c r="ZD28" s="157">
        <v>0</v>
      </c>
      <c r="ZE28" s="157">
        <v>0</v>
      </c>
      <c r="ZF28" s="158">
        <v>1</v>
      </c>
      <c r="ZG28" s="158" t="str">
        <f t="shared" si="122"/>
        <v>OK</v>
      </c>
      <c r="ZI28" s="157" t="s">
        <v>43</v>
      </c>
      <c r="ZJ28" s="157">
        <v>49</v>
      </c>
      <c r="ZK28" s="157">
        <v>49</v>
      </c>
      <c r="ZL28" s="157">
        <v>0</v>
      </c>
      <c r="ZM28" s="157">
        <v>0</v>
      </c>
      <c r="ZN28" s="158">
        <v>1</v>
      </c>
      <c r="ZO28" s="158" t="str">
        <f t="shared" si="111"/>
        <v>OK</v>
      </c>
    </row>
    <row r="29" spans="1:691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3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4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5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6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7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8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9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10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11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2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3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4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5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6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7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8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9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20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21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2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3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4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5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18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6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7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12"/>
        <v>1</v>
      </c>
      <c r="ID29" s="4">
        <f t="shared" si="28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13"/>
        <v>1</v>
      </c>
      <c r="IL29" s="4">
        <f t="shared" si="29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30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31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2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3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4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5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14"/>
        <v>1</v>
      </c>
      <c r="KP29" s="4">
        <f t="shared" si="36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7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8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15"/>
        <v>1</v>
      </c>
      <c r="LV29" s="4">
        <f t="shared" si="39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16"/>
        <v>1</v>
      </c>
      <c r="MD29" s="158">
        <f t="shared" si="40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41"/>
        <v>1</v>
      </c>
      <c r="ML29" s="158">
        <f t="shared" si="42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3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4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5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6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7"/>
        <v>1</v>
      </c>
      <c r="OU29" s="158">
        <f t="shared" si="48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17"/>
        <v>1</v>
      </c>
      <c r="PC29" s="158">
        <f t="shared" si="49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50"/>
        <v>1</v>
      </c>
      <c r="PK29" s="158">
        <f t="shared" si="51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2"/>
        <v>1</v>
      </c>
      <c r="PS29" s="158">
        <f t="shared" si="53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4"/>
        <v>1</v>
      </c>
      <c r="QA29" s="158">
        <f t="shared" si="55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6"/>
        <v>1</v>
      </c>
      <c r="QI29" s="158">
        <f t="shared" si="57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8"/>
        <v>1</v>
      </c>
      <c r="QQ29" s="158">
        <f t="shared" si="59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60"/>
        <v>1</v>
      </c>
      <c r="QY29" s="158">
        <f t="shared" si="61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2"/>
        <v>1</v>
      </c>
      <c r="RG29" s="158">
        <f t="shared" si="63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4"/>
        <v>1</v>
      </c>
      <c r="RO29" s="158">
        <f t="shared" si="65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6"/>
        <v>1</v>
      </c>
      <c r="RW29" s="158">
        <f t="shared" si="67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8"/>
        <v>1</v>
      </c>
      <c r="SE29" s="158">
        <f t="shared" si="69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70"/>
        <v>1</v>
      </c>
      <c r="SM29" s="158">
        <f t="shared" si="71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2"/>
        <v>1</v>
      </c>
      <c r="SU29" s="158">
        <f t="shared" si="73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4"/>
        <v>1</v>
      </c>
      <c r="TC29" s="158">
        <f t="shared" si="75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6"/>
        <v>1</v>
      </c>
      <c r="TK29" s="158">
        <f t="shared" si="77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8"/>
        <v>1</v>
      </c>
      <c r="TS29" s="158">
        <f t="shared" si="79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80"/>
        <v>1</v>
      </c>
      <c r="UA29" s="158">
        <f t="shared" si="81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2"/>
        <v>1</v>
      </c>
      <c r="UI29" s="158">
        <f t="shared" si="83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4"/>
        <v>1</v>
      </c>
      <c r="UQ29" s="158">
        <f t="shared" si="85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6"/>
        <v>1</v>
      </c>
      <c r="UY29" s="158">
        <f t="shared" si="87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8"/>
        <v>1</v>
      </c>
      <c r="VG29" s="158">
        <f t="shared" si="89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90"/>
        <v>1</v>
      </c>
      <c r="VO29" s="158">
        <f t="shared" si="91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2"/>
        <v>1</v>
      </c>
      <c r="VW29" s="158">
        <f t="shared" si="93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4"/>
        <v>1</v>
      </c>
      <c r="WE29" s="158">
        <f t="shared" si="95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6"/>
        <v>1</v>
      </c>
      <c r="WM29" s="158">
        <f t="shared" si="97"/>
        <v>0</v>
      </c>
      <c r="WO29" s="157" t="s">
        <v>44</v>
      </c>
      <c r="WP29" s="157">
        <v>4</v>
      </c>
      <c r="WQ29" s="157">
        <v>4</v>
      </c>
      <c r="WR29" s="157">
        <v>0</v>
      </c>
      <c r="WS29" s="157">
        <v>0</v>
      </c>
      <c r="WT29" s="158">
        <f t="shared" si="98"/>
        <v>1</v>
      </c>
      <c r="WU29" s="158">
        <f t="shared" si="99"/>
        <v>0</v>
      </c>
      <c r="WW29" s="157" t="s">
        <v>44</v>
      </c>
      <c r="WX29" s="157">
        <v>4</v>
      </c>
      <c r="WY29" s="157">
        <v>4</v>
      </c>
      <c r="WZ29" s="157">
        <v>0</v>
      </c>
      <c r="XA29" s="157">
        <v>0</v>
      </c>
      <c r="XB29" s="158">
        <f t="shared" si="100"/>
        <v>1</v>
      </c>
      <c r="XC29" s="158" t="str">
        <f t="shared" si="101"/>
        <v>OK</v>
      </c>
      <c r="XE29" s="157" t="s">
        <v>44</v>
      </c>
      <c r="XF29" s="157">
        <v>4</v>
      </c>
      <c r="XG29" s="157">
        <v>4</v>
      </c>
      <c r="XH29" s="157">
        <v>0</v>
      </c>
      <c r="XI29" s="157">
        <v>0</v>
      </c>
      <c r="XJ29" s="158">
        <f t="shared" si="102"/>
        <v>1</v>
      </c>
      <c r="XK29" s="158" t="str">
        <f t="shared" si="119"/>
        <v>OK</v>
      </c>
      <c r="XM29" s="157" t="s">
        <v>44</v>
      </c>
      <c r="XN29" s="157">
        <v>4</v>
      </c>
      <c r="XO29" s="157">
        <v>4</v>
      </c>
      <c r="XP29" s="157">
        <v>0</v>
      </c>
      <c r="XQ29" s="157">
        <v>0</v>
      </c>
      <c r="XR29" s="158">
        <f t="shared" si="103"/>
        <v>1</v>
      </c>
      <c r="XS29" s="158" t="str">
        <f t="shared" si="120"/>
        <v>OK</v>
      </c>
      <c r="XU29" s="157" t="s">
        <v>44</v>
      </c>
      <c r="XV29" s="157">
        <v>4</v>
      </c>
      <c r="XW29" s="157">
        <v>4</v>
      </c>
      <c r="XX29" s="157">
        <v>0</v>
      </c>
      <c r="XY29" s="157">
        <v>0</v>
      </c>
      <c r="XZ29" s="158">
        <f t="shared" si="104"/>
        <v>1</v>
      </c>
      <c r="YA29" s="158" t="str">
        <f t="shared" si="105"/>
        <v>OK</v>
      </c>
      <c r="YC29" s="157" t="s">
        <v>44</v>
      </c>
      <c r="YD29" s="157">
        <v>4</v>
      </c>
      <c r="YE29" s="157">
        <v>4</v>
      </c>
      <c r="YF29" s="157">
        <v>0</v>
      </c>
      <c r="YG29" s="157">
        <v>0</v>
      </c>
      <c r="YH29" s="158">
        <f t="shared" si="106"/>
        <v>1</v>
      </c>
      <c r="YI29" s="158" t="str">
        <f t="shared" si="107"/>
        <v>OK</v>
      </c>
      <c r="YK29" s="157" t="s">
        <v>44</v>
      </c>
      <c r="YL29" s="157">
        <v>4</v>
      </c>
      <c r="YM29" s="157">
        <v>4</v>
      </c>
      <c r="YN29" s="157">
        <v>0</v>
      </c>
      <c r="YO29" s="157">
        <v>0</v>
      </c>
      <c r="YP29" s="158">
        <v>1</v>
      </c>
      <c r="YQ29" s="158" t="str">
        <f t="shared" si="121"/>
        <v>OK</v>
      </c>
      <c r="YS29" s="157" t="s">
        <v>44</v>
      </c>
      <c r="YT29" s="157">
        <v>4</v>
      </c>
      <c r="YU29" s="157">
        <v>4</v>
      </c>
      <c r="YV29" s="157">
        <v>0</v>
      </c>
      <c r="YW29" s="157">
        <v>0</v>
      </c>
      <c r="YX29" s="158">
        <v>1</v>
      </c>
      <c r="YY29" s="158" t="str">
        <f t="shared" si="109"/>
        <v>OK</v>
      </c>
      <c r="ZA29" s="157" t="s">
        <v>44</v>
      </c>
      <c r="ZB29" s="157">
        <v>4</v>
      </c>
      <c r="ZC29" s="157">
        <v>4</v>
      </c>
      <c r="ZD29" s="157">
        <v>0</v>
      </c>
      <c r="ZE29" s="157">
        <v>0</v>
      </c>
      <c r="ZF29" s="158">
        <v>1</v>
      </c>
      <c r="ZG29" s="158" t="str">
        <f t="shared" si="122"/>
        <v>OK</v>
      </c>
      <c r="ZI29" s="157" t="s">
        <v>44</v>
      </c>
      <c r="ZJ29" s="157">
        <v>4</v>
      </c>
      <c r="ZK29" s="157">
        <v>4</v>
      </c>
      <c r="ZL29" s="157">
        <v>0</v>
      </c>
      <c r="ZM29" s="157">
        <v>0</v>
      </c>
      <c r="ZN29" s="158">
        <v>1</v>
      </c>
      <c r="ZO29" s="158" t="str">
        <f t="shared" si="111"/>
        <v>OK</v>
      </c>
    </row>
    <row r="30" spans="1:691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3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4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5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6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7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8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9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10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11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2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3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4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5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6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7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8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9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20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21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2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3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4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5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18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6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7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12"/>
        <v>1</v>
      </c>
      <c r="ID30" s="4">
        <f t="shared" si="28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13"/>
        <v>1</v>
      </c>
      <c r="IL30" s="4">
        <f t="shared" si="29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30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31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2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3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4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5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14"/>
        <v>1</v>
      </c>
      <c r="KP30" s="4">
        <f t="shared" si="36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7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8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15"/>
        <v>1</v>
      </c>
      <c r="LV30" s="4">
        <f t="shared" si="39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16"/>
        <v>1</v>
      </c>
      <c r="MD30" s="158">
        <f t="shared" si="40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41"/>
        <v>1</v>
      </c>
      <c r="ML30" s="158">
        <f t="shared" si="42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3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4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5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6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7"/>
        <v>1</v>
      </c>
      <c r="OU30" s="158">
        <f t="shared" si="48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17"/>
        <v>1</v>
      </c>
      <c r="PC30" s="158">
        <f t="shared" si="49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50"/>
        <v>1</v>
      </c>
      <c r="PK30" s="158">
        <f t="shared" si="51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2"/>
        <v>1</v>
      </c>
      <c r="PS30" s="158">
        <f t="shared" si="53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4"/>
        <v>1</v>
      </c>
      <c r="QA30" s="158">
        <f t="shared" si="55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6"/>
        <v>1</v>
      </c>
      <c r="QI30" s="158">
        <f t="shared" si="57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8"/>
        <v>1</v>
      </c>
      <c r="QQ30" s="158">
        <f t="shared" si="59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60"/>
        <v>1</v>
      </c>
      <c r="QY30" s="158">
        <f t="shared" si="61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2"/>
        <v>1</v>
      </c>
      <c r="RG30" s="158">
        <f t="shared" si="63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4"/>
        <v>1</v>
      </c>
      <c r="RO30" s="158">
        <f t="shared" si="65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6"/>
        <v>1</v>
      </c>
      <c r="RW30" s="158">
        <f t="shared" si="67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8"/>
        <v>1</v>
      </c>
      <c r="SE30" s="158">
        <f t="shared" si="69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70"/>
        <v>1</v>
      </c>
      <c r="SM30" s="158">
        <f t="shared" si="71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2"/>
        <v>1</v>
      </c>
      <c r="SU30" s="158">
        <f t="shared" si="73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4"/>
        <v>1</v>
      </c>
      <c r="TC30" s="158">
        <f t="shared" si="75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6"/>
        <v>1</v>
      </c>
      <c r="TK30" s="158">
        <f t="shared" si="77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8"/>
        <v>1</v>
      </c>
      <c r="TS30" s="158">
        <f t="shared" si="79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80"/>
        <v>1</v>
      </c>
      <c r="UA30" s="158">
        <f t="shared" si="81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2"/>
        <v>1</v>
      </c>
      <c r="UI30" s="158">
        <f t="shared" si="83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4"/>
        <v>1</v>
      </c>
      <c r="UQ30" s="158">
        <f t="shared" si="85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6"/>
        <v>1</v>
      </c>
      <c r="UY30" s="158">
        <f t="shared" si="87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8"/>
        <v>1</v>
      </c>
      <c r="VG30" s="158">
        <f t="shared" si="89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90"/>
        <v>1</v>
      </c>
      <c r="VO30" s="158">
        <f t="shared" si="91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2"/>
        <v>1</v>
      </c>
      <c r="VW30" s="158">
        <f t="shared" si="93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4"/>
        <v>1</v>
      </c>
      <c r="WE30" s="158">
        <f t="shared" si="95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6"/>
        <v>1</v>
      </c>
      <c r="WM30" s="158">
        <f t="shared" si="97"/>
        <v>0</v>
      </c>
      <c r="WO30" s="157" t="s">
        <v>45</v>
      </c>
      <c r="WP30" s="157">
        <v>52</v>
      </c>
      <c r="WQ30" s="157">
        <v>52</v>
      </c>
      <c r="WR30" s="157">
        <v>0</v>
      </c>
      <c r="WS30" s="157">
        <v>0</v>
      </c>
      <c r="WT30" s="158">
        <f t="shared" si="98"/>
        <v>1</v>
      </c>
      <c r="WU30" s="158">
        <f t="shared" si="99"/>
        <v>0</v>
      </c>
      <c r="WW30" s="157" t="s">
        <v>45</v>
      </c>
      <c r="WX30" s="157">
        <v>52</v>
      </c>
      <c r="WY30" s="157">
        <v>52</v>
      </c>
      <c r="WZ30" s="157">
        <v>0</v>
      </c>
      <c r="XA30" s="157">
        <v>0</v>
      </c>
      <c r="XB30" s="158">
        <f t="shared" si="100"/>
        <v>1</v>
      </c>
      <c r="XC30" s="158" t="str">
        <f t="shared" si="101"/>
        <v>OK</v>
      </c>
      <c r="XE30" s="157" t="s">
        <v>45</v>
      </c>
      <c r="XF30" s="157">
        <v>52</v>
      </c>
      <c r="XG30" s="157">
        <v>52</v>
      </c>
      <c r="XH30" s="157">
        <v>0</v>
      </c>
      <c r="XI30" s="157">
        <v>0</v>
      </c>
      <c r="XJ30" s="158">
        <f t="shared" si="102"/>
        <v>1</v>
      </c>
      <c r="XK30" s="158" t="str">
        <f t="shared" si="119"/>
        <v>OK</v>
      </c>
      <c r="XM30" s="157" t="s">
        <v>45</v>
      </c>
      <c r="XN30" s="157">
        <v>52</v>
      </c>
      <c r="XO30" s="157">
        <v>52</v>
      </c>
      <c r="XP30" s="157">
        <v>0</v>
      </c>
      <c r="XQ30" s="157">
        <v>0</v>
      </c>
      <c r="XR30" s="158">
        <f t="shared" si="103"/>
        <v>1</v>
      </c>
      <c r="XS30" s="158" t="str">
        <f t="shared" si="120"/>
        <v>OK</v>
      </c>
      <c r="XU30" s="157" t="s">
        <v>45</v>
      </c>
      <c r="XV30" s="157">
        <v>52</v>
      </c>
      <c r="XW30" s="157">
        <v>52</v>
      </c>
      <c r="XX30" s="157">
        <v>0</v>
      </c>
      <c r="XY30" s="157">
        <v>0</v>
      </c>
      <c r="XZ30" s="158">
        <f t="shared" si="104"/>
        <v>1</v>
      </c>
      <c r="YA30" s="158" t="str">
        <f t="shared" si="105"/>
        <v>OK</v>
      </c>
      <c r="YC30" s="157" t="s">
        <v>45</v>
      </c>
      <c r="YD30" s="157">
        <v>52</v>
      </c>
      <c r="YE30" s="157">
        <v>52</v>
      </c>
      <c r="YF30" s="157">
        <v>0</v>
      </c>
      <c r="YG30" s="157">
        <v>0</v>
      </c>
      <c r="YH30" s="158">
        <f t="shared" si="106"/>
        <v>1</v>
      </c>
      <c r="YI30" s="158" t="str">
        <f t="shared" si="107"/>
        <v>OK</v>
      </c>
      <c r="YK30" s="157" t="s">
        <v>45</v>
      </c>
      <c r="YL30" s="157">
        <v>52</v>
      </c>
      <c r="YM30" s="157">
        <v>52</v>
      </c>
      <c r="YN30" s="157">
        <v>0</v>
      </c>
      <c r="YO30" s="157">
        <v>0</v>
      </c>
      <c r="YP30" s="158">
        <v>1</v>
      </c>
      <c r="YQ30" s="158" t="str">
        <f t="shared" si="121"/>
        <v>OK</v>
      </c>
      <c r="YS30" s="157" t="s">
        <v>45</v>
      </c>
      <c r="YT30" s="157">
        <v>52</v>
      </c>
      <c r="YU30" s="157">
        <v>52</v>
      </c>
      <c r="YV30" s="157">
        <v>0</v>
      </c>
      <c r="YW30" s="157">
        <v>0</v>
      </c>
      <c r="YX30" s="158">
        <v>1</v>
      </c>
      <c r="YY30" s="158" t="str">
        <f t="shared" si="109"/>
        <v>OK</v>
      </c>
      <c r="ZA30" s="157" t="s">
        <v>45</v>
      </c>
      <c r="ZB30" s="157">
        <v>52</v>
      </c>
      <c r="ZC30" s="157">
        <v>52</v>
      </c>
      <c r="ZD30" s="157">
        <v>0</v>
      </c>
      <c r="ZE30" s="157">
        <v>0</v>
      </c>
      <c r="ZF30" s="158">
        <v>1</v>
      </c>
      <c r="ZG30" s="158" t="str">
        <f t="shared" si="122"/>
        <v>OK</v>
      </c>
      <c r="ZI30" s="157" t="s">
        <v>45</v>
      </c>
      <c r="ZJ30" s="157">
        <v>52</v>
      </c>
      <c r="ZK30" s="157">
        <v>52</v>
      </c>
      <c r="ZL30" s="157">
        <v>0</v>
      </c>
      <c r="ZM30" s="157">
        <v>0</v>
      </c>
      <c r="ZN30" s="158">
        <v>1</v>
      </c>
      <c r="ZO30" s="158" t="str">
        <f t="shared" si="111"/>
        <v>OK</v>
      </c>
    </row>
    <row r="31" spans="1:691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3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4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5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6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7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8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9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10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11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2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3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4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5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6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7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8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9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20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21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2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3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4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5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18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6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7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8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9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30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31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2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3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4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5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6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7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8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9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16"/>
        <v>1</v>
      </c>
      <c r="MD31" s="158">
        <f t="shared" si="40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41"/>
        <v>1</v>
      </c>
      <c r="ML31" s="158">
        <f t="shared" si="42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3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4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5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6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8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9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50"/>
        <v>1</v>
      </c>
      <c r="PK31" s="158">
        <f t="shared" si="51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2"/>
        <v>1</v>
      </c>
      <c r="PS31" s="158">
        <f t="shared" si="53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4"/>
        <v>1</v>
      </c>
      <c r="QA31" s="158">
        <f t="shared" si="55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6"/>
        <v>1</v>
      </c>
      <c r="QI31" s="158">
        <f t="shared" si="57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8"/>
        <v>1</v>
      </c>
      <c r="QQ31" s="158">
        <f t="shared" si="59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60"/>
        <v>1</v>
      </c>
      <c r="QY31" s="158">
        <f t="shared" si="61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2"/>
        <v>1</v>
      </c>
      <c r="RG31" s="158">
        <f t="shared" si="63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4"/>
        <v>1</v>
      </c>
      <c r="RO31" s="158">
        <f t="shared" si="65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6"/>
        <v>1</v>
      </c>
      <c r="RW31" s="158">
        <f t="shared" si="67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8"/>
        <v>1</v>
      </c>
      <c r="SE31" s="158">
        <f t="shared" si="69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70"/>
        <v>1</v>
      </c>
      <c r="SM31" s="158">
        <f t="shared" si="71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2"/>
        <v>1</v>
      </c>
      <c r="SU31" s="158">
        <f t="shared" si="73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4"/>
        <v>1</v>
      </c>
      <c r="TC31" s="158">
        <f t="shared" si="75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6"/>
        <v>1</v>
      </c>
      <c r="TK31" s="158">
        <f t="shared" si="77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8"/>
        <v>1</v>
      </c>
      <c r="TS31" s="158">
        <f t="shared" si="79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80"/>
        <v>1</v>
      </c>
      <c r="UA31" s="158">
        <f t="shared" si="81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2"/>
        <v>1</v>
      </c>
      <c r="UI31" s="158">
        <f t="shared" si="83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4"/>
        <v>1</v>
      </c>
      <c r="UQ31" s="158">
        <f t="shared" si="85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6"/>
        <v>1</v>
      </c>
      <c r="UY31" s="158">
        <f t="shared" si="87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8"/>
        <v>1</v>
      </c>
      <c r="VG31" s="158">
        <f t="shared" si="89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90"/>
        <v>1</v>
      </c>
      <c r="VO31" s="158">
        <f t="shared" si="91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2"/>
        <v>1</v>
      </c>
      <c r="VW31" s="158">
        <f t="shared" si="93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4"/>
        <v>1</v>
      </c>
      <c r="WE31" s="158">
        <f t="shared" si="95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6"/>
        <v>1</v>
      </c>
      <c r="WM31" s="158">
        <f t="shared" si="97"/>
        <v>0</v>
      </c>
      <c r="WO31" s="163" t="s">
        <v>46</v>
      </c>
      <c r="WP31" s="157">
        <v>141</v>
      </c>
      <c r="WQ31" s="157">
        <v>141</v>
      </c>
      <c r="WR31" s="157">
        <v>0</v>
      </c>
      <c r="WS31" s="157">
        <v>0</v>
      </c>
      <c r="WT31" s="158">
        <f t="shared" si="98"/>
        <v>1</v>
      </c>
      <c r="WU31" s="158">
        <f t="shared" si="99"/>
        <v>0</v>
      </c>
      <c r="WW31" s="163" t="s">
        <v>46</v>
      </c>
      <c r="WX31" s="157">
        <v>141</v>
      </c>
      <c r="WY31" s="157">
        <v>141</v>
      </c>
      <c r="WZ31" s="157">
        <v>0</v>
      </c>
      <c r="XA31" s="157">
        <v>0</v>
      </c>
      <c r="XB31" s="158">
        <f t="shared" si="100"/>
        <v>1</v>
      </c>
      <c r="XC31" s="158" t="str">
        <f t="shared" si="101"/>
        <v>OK</v>
      </c>
      <c r="XE31" s="163" t="s">
        <v>46</v>
      </c>
      <c r="XF31" s="157">
        <f>145-4</f>
        <v>141</v>
      </c>
      <c r="XG31" s="157">
        <v>141</v>
      </c>
      <c r="XH31" s="157">
        <v>0</v>
      </c>
      <c r="XI31" s="157">
        <f>4-4</f>
        <v>0</v>
      </c>
      <c r="XJ31" s="158">
        <f t="shared" si="102"/>
        <v>1</v>
      </c>
      <c r="XK31" s="158" t="str">
        <f t="shared" si="119"/>
        <v>OK</v>
      </c>
      <c r="XM31" s="163" t="s">
        <v>46</v>
      </c>
      <c r="XN31" s="157">
        <f>145</f>
        <v>145</v>
      </c>
      <c r="XO31" s="157">
        <v>141</v>
      </c>
      <c r="XP31" s="157">
        <f>0+4</f>
        <v>4</v>
      </c>
      <c r="XQ31" s="157">
        <f>4-4</f>
        <v>0</v>
      </c>
      <c r="XR31" s="158">
        <f t="shared" si="103"/>
        <v>0.97241379310344822</v>
      </c>
      <c r="XS31" s="158" t="str">
        <f t="shared" si="120"/>
        <v>Fail:-3%</v>
      </c>
      <c r="XU31" s="163" t="s">
        <v>46</v>
      </c>
      <c r="XV31" s="157">
        <v>141</v>
      </c>
      <c r="XW31" s="157">
        <v>141</v>
      </c>
      <c r="XX31" s="157">
        <v>0</v>
      </c>
      <c r="XY31" s="157">
        <v>0</v>
      </c>
      <c r="XZ31" s="158">
        <f t="shared" si="104"/>
        <v>1</v>
      </c>
      <c r="YA31" s="158" t="str">
        <f t="shared" si="105"/>
        <v>OK</v>
      </c>
      <c r="YC31" s="163" t="s">
        <v>46</v>
      </c>
      <c r="YD31" s="157">
        <v>145</v>
      </c>
      <c r="YE31" s="157">
        <v>141</v>
      </c>
      <c r="YF31" s="157">
        <v>4</v>
      </c>
      <c r="YG31" s="157">
        <v>0</v>
      </c>
      <c r="YH31" s="158">
        <f t="shared" si="106"/>
        <v>0.97241379310344822</v>
      </c>
      <c r="YI31" s="110" t="str">
        <f t="shared" si="107"/>
        <v>OK</v>
      </c>
      <c r="YK31" s="163" t="s">
        <v>46</v>
      </c>
      <c r="YL31" s="157">
        <v>141</v>
      </c>
      <c r="YM31" s="157">
        <v>141</v>
      </c>
      <c r="YN31" s="157">
        <v>0</v>
      </c>
      <c r="YO31" s="157">
        <v>0</v>
      </c>
      <c r="YP31" s="158">
        <v>1</v>
      </c>
      <c r="YQ31" s="158" t="str">
        <f t="shared" si="121"/>
        <v>OK</v>
      </c>
      <c r="YS31" s="163" t="s">
        <v>46</v>
      </c>
      <c r="YT31" s="157">
        <v>145</v>
      </c>
      <c r="YU31" s="157">
        <v>141</v>
      </c>
      <c r="YV31" s="157">
        <v>4</v>
      </c>
      <c r="YW31" s="157">
        <v>0</v>
      </c>
      <c r="YX31" s="158">
        <v>0.97</v>
      </c>
      <c r="YY31" s="110" t="str">
        <f t="shared" si="109"/>
        <v>OK</v>
      </c>
      <c r="ZA31" s="163" t="s">
        <v>46</v>
      </c>
      <c r="ZB31" s="157">
        <v>141</v>
      </c>
      <c r="ZC31" s="157">
        <v>141</v>
      </c>
      <c r="ZD31" s="157">
        <v>0</v>
      </c>
      <c r="ZE31" s="157">
        <v>0</v>
      </c>
      <c r="ZF31" s="158">
        <v>1</v>
      </c>
      <c r="ZG31" s="158" t="str">
        <f t="shared" si="122"/>
        <v>OK</v>
      </c>
      <c r="ZI31" s="163" t="s">
        <v>46</v>
      </c>
      <c r="ZJ31" s="157">
        <v>145</v>
      </c>
      <c r="ZK31" s="157">
        <v>141</v>
      </c>
      <c r="ZL31" s="157">
        <v>4</v>
      </c>
      <c r="ZM31" s="157">
        <v>0</v>
      </c>
      <c r="ZN31" s="158">
        <v>0.97</v>
      </c>
      <c r="ZO31" s="110" t="str">
        <f t="shared" si="111"/>
        <v>OK</v>
      </c>
    </row>
    <row r="32" spans="1:691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3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4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5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6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7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8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9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10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11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2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3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4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5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6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7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8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9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20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21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2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3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4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5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18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6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7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12"/>
        <v>1</v>
      </c>
      <c r="ID32" s="4">
        <f t="shared" si="28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13"/>
        <v>1</v>
      </c>
      <c r="IL32" s="4">
        <f t="shared" si="29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30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31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2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3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4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5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14"/>
        <v>1</v>
      </c>
      <c r="KP32" s="4">
        <f t="shared" si="36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7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8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15"/>
        <v>1</v>
      </c>
      <c r="LV32" s="4">
        <f t="shared" si="39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16"/>
        <v>1</v>
      </c>
      <c r="MD32" s="158">
        <f t="shared" si="40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41"/>
        <v>1</v>
      </c>
      <c r="ML32" s="158">
        <f t="shared" si="42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3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4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5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6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7"/>
        <v>1</v>
      </c>
      <c r="OU32" s="158">
        <f t="shared" si="48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17"/>
        <v>1</v>
      </c>
      <c r="PC32" s="158">
        <f t="shared" si="49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50"/>
        <v>1</v>
      </c>
      <c r="PK32" s="158">
        <f t="shared" si="51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2"/>
        <v>1</v>
      </c>
      <c r="PS32" s="158">
        <f t="shared" si="53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4"/>
        <v>1</v>
      </c>
      <c r="QA32" s="158">
        <f t="shared" si="55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6"/>
        <v>1</v>
      </c>
      <c r="QI32" s="158">
        <f t="shared" si="57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8"/>
        <v>1</v>
      </c>
      <c r="QQ32" s="158">
        <f t="shared" si="59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60"/>
        <v>1</v>
      </c>
      <c r="QY32" s="158">
        <f t="shared" si="61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2"/>
        <v>1</v>
      </c>
      <c r="RG32" s="158">
        <f t="shared" si="63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4"/>
        <v>1</v>
      </c>
      <c r="RO32" s="158">
        <f t="shared" si="65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6"/>
        <v>1</v>
      </c>
      <c r="RW32" s="158">
        <f t="shared" si="67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8"/>
        <v>1</v>
      </c>
      <c r="SE32" s="158">
        <f t="shared" si="69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70"/>
        <v>1</v>
      </c>
      <c r="SM32" s="158">
        <f t="shared" si="71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2"/>
        <v>1</v>
      </c>
      <c r="SU32" s="158">
        <f t="shared" si="73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4"/>
        <v>1</v>
      </c>
      <c r="TC32" s="158">
        <f t="shared" si="75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6"/>
        <v>1</v>
      </c>
      <c r="TK32" s="158">
        <f t="shared" si="77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8"/>
        <v>1</v>
      </c>
      <c r="TS32" s="158">
        <f t="shared" si="79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80"/>
        <v>1</v>
      </c>
      <c r="UA32" s="158">
        <f t="shared" si="81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2"/>
        <v>1</v>
      </c>
      <c r="UI32" s="158">
        <f t="shared" si="83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4"/>
        <v>1</v>
      </c>
      <c r="UQ32" s="158">
        <f t="shared" si="85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6"/>
        <v>1</v>
      </c>
      <c r="UY32" s="158">
        <f t="shared" si="87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8"/>
        <v>1</v>
      </c>
      <c r="VG32" s="158">
        <f t="shared" si="89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90"/>
        <v>1</v>
      </c>
      <c r="VO32" s="158">
        <f t="shared" si="91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2"/>
        <v>1</v>
      </c>
      <c r="VW32" s="158">
        <f t="shared" si="93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4"/>
        <v>1</v>
      </c>
      <c r="WE32" s="158">
        <f t="shared" si="95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6"/>
        <v>1</v>
      </c>
      <c r="WM32" s="158">
        <f t="shared" si="97"/>
        <v>0</v>
      </c>
      <c r="WO32" s="157" t="s">
        <v>47</v>
      </c>
      <c r="WP32" s="157">
        <v>45</v>
      </c>
      <c r="WQ32" s="157">
        <v>45</v>
      </c>
      <c r="WR32" s="157">
        <v>0</v>
      </c>
      <c r="WS32" s="157">
        <v>0</v>
      </c>
      <c r="WT32" s="158">
        <f t="shared" si="98"/>
        <v>1</v>
      </c>
      <c r="WU32" s="158">
        <f t="shared" si="99"/>
        <v>0</v>
      </c>
      <c r="WW32" s="157" t="s">
        <v>47</v>
      </c>
      <c r="WX32" s="157">
        <v>45</v>
      </c>
      <c r="WY32" s="157">
        <v>45</v>
      </c>
      <c r="WZ32" s="157">
        <v>0</v>
      </c>
      <c r="XA32" s="157">
        <v>0</v>
      </c>
      <c r="XB32" s="158">
        <f t="shared" si="100"/>
        <v>1</v>
      </c>
      <c r="XC32" s="158" t="str">
        <f t="shared" si="101"/>
        <v>OK</v>
      </c>
      <c r="XE32" s="157" t="s">
        <v>47</v>
      </c>
      <c r="XF32" s="157">
        <v>45</v>
      </c>
      <c r="XG32" s="157">
        <v>45</v>
      </c>
      <c r="XH32" s="157">
        <v>0</v>
      </c>
      <c r="XI32" s="157">
        <v>0</v>
      </c>
      <c r="XJ32" s="158">
        <f t="shared" si="102"/>
        <v>1</v>
      </c>
      <c r="XK32" s="158" t="str">
        <f t="shared" si="119"/>
        <v>OK</v>
      </c>
      <c r="XM32" s="157" t="s">
        <v>47</v>
      </c>
      <c r="XN32" s="157">
        <v>45</v>
      </c>
      <c r="XO32" s="157">
        <v>45</v>
      </c>
      <c r="XP32" s="157">
        <v>0</v>
      </c>
      <c r="XQ32" s="157">
        <v>0</v>
      </c>
      <c r="XR32" s="158">
        <f t="shared" si="103"/>
        <v>1</v>
      </c>
      <c r="XS32" s="158" t="str">
        <f t="shared" si="120"/>
        <v>OK</v>
      </c>
      <c r="XU32" s="157" t="s">
        <v>47</v>
      </c>
      <c r="XV32" s="157">
        <v>45</v>
      </c>
      <c r="XW32" s="157">
        <v>45</v>
      </c>
      <c r="XX32" s="157">
        <v>0</v>
      </c>
      <c r="XY32" s="157">
        <v>0</v>
      </c>
      <c r="XZ32" s="158">
        <f t="shared" si="104"/>
        <v>1</v>
      </c>
      <c r="YA32" s="158" t="str">
        <f t="shared" si="105"/>
        <v>OK</v>
      </c>
      <c r="YC32" s="157" t="s">
        <v>47</v>
      </c>
      <c r="YD32" s="157">
        <v>45</v>
      </c>
      <c r="YE32" s="157">
        <v>45</v>
      </c>
      <c r="YF32" s="157">
        <v>0</v>
      </c>
      <c r="YG32" s="157">
        <v>0</v>
      </c>
      <c r="YH32" s="158">
        <f t="shared" si="106"/>
        <v>1</v>
      </c>
      <c r="YI32" s="158" t="str">
        <f t="shared" si="107"/>
        <v>OK</v>
      </c>
      <c r="YK32" s="157" t="s">
        <v>47</v>
      </c>
      <c r="YL32" s="157">
        <v>45</v>
      </c>
      <c r="YM32" s="157">
        <v>45</v>
      </c>
      <c r="YN32" s="157">
        <v>0</v>
      </c>
      <c r="YO32" s="157">
        <v>0</v>
      </c>
      <c r="YP32" s="158">
        <v>1</v>
      </c>
      <c r="YQ32" s="158" t="str">
        <f t="shared" si="121"/>
        <v>OK</v>
      </c>
      <c r="YS32" s="157" t="s">
        <v>47</v>
      </c>
      <c r="YT32" s="157">
        <v>45</v>
      </c>
      <c r="YU32" s="157">
        <v>45</v>
      </c>
      <c r="YV32" s="157">
        <v>0</v>
      </c>
      <c r="YW32" s="157">
        <v>0</v>
      </c>
      <c r="YX32" s="158">
        <v>1</v>
      </c>
      <c r="YY32" s="158" t="str">
        <f t="shared" si="109"/>
        <v>OK</v>
      </c>
      <c r="ZA32" s="157" t="s">
        <v>47</v>
      </c>
      <c r="ZB32" s="157">
        <v>45</v>
      </c>
      <c r="ZC32" s="157">
        <v>45</v>
      </c>
      <c r="ZD32" s="157">
        <v>0</v>
      </c>
      <c r="ZE32" s="157">
        <v>0</v>
      </c>
      <c r="ZF32" s="158">
        <v>1</v>
      </c>
      <c r="ZG32" s="158" t="str">
        <f t="shared" si="122"/>
        <v>OK</v>
      </c>
      <c r="ZI32" s="157" t="s">
        <v>47</v>
      </c>
      <c r="ZJ32" s="157">
        <v>45</v>
      </c>
      <c r="ZK32" s="157">
        <v>45</v>
      </c>
      <c r="ZL32" s="157">
        <v>0</v>
      </c>
      <c r="ZM32" s="157">
        <v>0</v>
      </c>
      <c r="ZN32" s="158">
        <v>1</v>
      </c>
      <c r="ZO32" s="158" t="str">
        <f t="shared" si="111"/>
        <v>OK</v>
      </c>
    </row>
    <row r="33" spans="1:691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3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4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5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6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7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8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9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10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11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2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3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4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5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6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7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8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9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20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21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2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3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4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5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18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6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7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12"/>
        <v>0.5</v>
      </c>
      <c r="ID33" s="4">
        <f t="shared" si="28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13"/>
        <v>0.5</v>
      </c>
      <c r="IL33" s="4">
        <f t="shared" si="29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30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31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2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3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4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5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14"/>
        <v>0.5</v>
      </c>
      <c r="KP33" s="4">
        <f t="shared" si="36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7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8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15"/>
        <v>0.5</v>
      </c>
      <c r="LV33" s="4">
        <f t="shared" si="39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16"/>
        <v>0.5</v>
      </c>
      <c r="MD33" s="158">
        <f t="shared" si="40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41"/>
        <v>0.5</v>
      </c>
      <c r="ML33" s="158">
        <f t="shared" si="42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3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4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5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6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7"/>
        <v>0.5</v>
      </c>
      <c r="OU33" s="158">
        <f t="shared" si="48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17"/>
        <v>0.5</v>
      </c>
      <c r="PC33" s="158">
        <f t="shared" si="49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50"/>
        <v>0.5</v>
      </c>
      <c r="PK33" s="158">
        <f t="shared" si="51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2"/>
        <v>0.5</v>
      </c>
      <c r="PS33" s="158">
        <f t="shared" si="53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4"/>
        <v>0.5</v>
      </c>
      <c r="QA33" s="158">
        <f t="shared" si="55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6"/>
        <v>0.5</v>
      </c>
      <c r="QI33" s="158">
        <f t="shared" si="57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8"/>
        <v>0.5</v>
      </c>
      <c r="QQ33" s="158">
        <f t="shared" si="59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60"/>
        <v>0.5</v>
      </c>
      <c r="QY33" s="158">
        <f t="shared" si="61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2"/>
        <v>0.5</v>
      </c>
      <c r="RG33" s="158">
        <f t="shared" si="63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4"/>
        <v>0.5</v>
      </c>
      <c r="RO33" s="158">
        <f t="shared" si="65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6"/>
        <v>0.5</v>
      </c>
      <c r="RW33" s="158">
        <f t="shared" si="67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8"/>
        <v>0.5</v>
      </c>
      <c r="SE33" s="158">
        <f t="shared" si="69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70"/>
        <v>0.5</v>
      </c>
      <c r="SM33" s="158">
        <f t="shared" si="71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2"/>
        <v>0.5</v>
      </c>
      <c r="SU33" s="158">
        <f t="shared" si="73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4"/>
        <v>0.5</v>
      </c>
      <c r="TC33" s="158">
        <f t="shared" si="75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6"/>
        <v>0.5</v>
      </c>
      <c r="TK33" s="158">
        <f t="shared" si="77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8"/>
        <v>0.5</v>
      </c>
      <c r="TS33" s="158">
        <f t="shared" si="79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80"/>
        <v>0.5</v>
      </c>
      <c r="UA33" s="158">
        <f t="shared" si="81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2"/>
        <v>0.5</v>
      </c>
      <c r="UI33" s="158">
        <f t="shared" si="83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4"/>
        <v>0.5</v>
      </c>
      <c r="UQ33" s="158">
        <f t="shared" si="85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6"/>
        <v>0.5</v>
      </c>
      <c r="UY33" s="158">
        <f t="shared" si="87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8"/>
        <v>0.5</v>
      </c>
      <c r="VG33" s="158">
        <f t="shared" si="89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90"/>
        <v>0.5</v>
      </c>
      <c r="VO33" s="158">
        <f t="shared" si="91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2"/>
        <v>0.5</v>
      </c>
      <c r="VW33" s="158">
        <f t="shared" si="93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4"/>
        <v>0.5</v>
      </c>
      <c r="WE33" s="158">
        <f t="shared" si="95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6"/>
        <v>0.5</v>
      </c>
      <c r="WM33" s="158">
        <f t="shared" si="97"/>
        <v>0</v>
      </c>
      <c r="WO33" s="157" t="s">
        <v>48</v>
      </c>
      <c r="WP33" s="157">
        <v>4</v>
      </c>
      <c r="WQ33" s="157">
        <v>2</v>
      </c>
      <c r="WR33" s="157">
        <v>2</v>
      </c>
      <c r="WS33" s="157">
        <v>0</v>
      </c>
      <c r="WT33" s="158">
        <f t="shared" si="98"/>
        <v>0.5</v>
      </c>
      <c r="WU33" s="158">
        <f t="shared" si="99"/>
        <v>0</v>
      </c>
      <c r="WW33" s="157" t="s">
        <v>48</v>
      </c>
      <c r="WX33" s="157">
        <v>4</v>
      </c>
      <c r="WY33" s="157">
        <v>2</v>
      </c>
      <c r="WZ33" s="157">
        <v>2</v>
      </c>
      <c r="XA33" s="157">
        <v>0</v>
      </c>
      <c r="XB33" s="158">
        <f t="shared" si="100"/>
        <v>0.5</v>
      </c>
      <c r="XC33" s="158" t="str">
        <f t="shared" si="101"/>
        <v>OK</v>
      </c>
      <c r="XE33" s="157" t="s">
        <v>48</v>
      </c>
      <c r="XF33" s="157">
        <v>4</v>
      </c>
      <c r="XG33" s="157">
        <v>2</v>
      </c>
      <c r="XH33" s="157">
        <v>2</v>
      </c>
      <c r="XI33" s="157">
        <v>0</v>
      </c>
      <c r="XJ33" s="158">
        <f t="shared" si="102"/>
        <v>0.5</v>
      </c>
      <c r="XK33" s="158" t="str">
        <f t="shared" si="119"/>
        <v>OK</v>
      </c>
      <c r="XM33" s="157" t="s">
        <v>48</v>
      </c>
      <c r="XN33" s="157">
        <v>4</v>
      </c>
      <c r="XO33" s="157">
        <v>2</v>
      </c>
      <c r="XP33" s="157">
        <v>2</v>
      </c>
      <c r="XQ33" s="157">
        <v>0</v>
      </c>
      <c r="XR33" s="158">
        <f t="shared" si="103"/>
        <v>0.5</v>
      </c>
      <c r="XS33" s="158" t="str">
        <f t="shared" si="120"/>
        <v>OK</v>
      </c>
      <c r="XU33" s="157" t="s">
        <v>48</v>
      </c>
      <c r="XV33" s="157">
        <v>4</v>
      </c>
      <c r="XW33" s="157">
        <v>2</v>
      </c>
      <c r="XX33" s="157">
        <v>2</v>
      </c>
      <c r="XY33" s="157">
        <v>0</v>
      </c>
      <c r="XZ33" s="158">
        <f t="shared" si="104"/>
        <v>0.5</v>
      </c>
      <c r="YA33" s="158" t="str">
        <f t="shared" si="105"/>
        <v>OK</v>
      </c>
      <c r="YC33" s="157" t="s">
        <v>48</v>
      </c>
      <c r="YD33" s="157">
        <v>4</v>
      </c>
      <c r="YE33" s="157">
        <v>2</v>
      </c>
      <c r="YF33" s="157">
        <v>2</v>
      </c>
      <c r="YG33" s="157">
        <v>0</v>
      </c>
      <c r="YH33" s="158">
        <f t="shared" si="106"/>
        <v>0.5</v>
      </c>
      <c r="YI33" s="158" t="str">
        <f t="shared" si="107"/>
        <v>OK</v>
      </c>
      <c r="YK33" s="157" t="s">
        <v>48</v>
      </c>
      <c r="YL33" s="157">
        <v>4</v>
      </c>
      <c r="YM33" s="157">
        <v>2</v>
      </c>
      <c r="YN33" s="157">
        <v>2</v>
      </c>
      <c r="YO33" s="157">
        <v>0</v>
      </c>
      <c r="YP33" s="158">
        <v>0.5</v>
      </c>
      <c r="YQ33" s="158" t="str">
        <f t="shared" si="121"/>
        <v>OK</v>
      </c>
      <c r="YS33" s="157" t="s">
        <v>48</v>
      </c>
      <c r="YT33" s="157">
        <v>4</v>
      </c>
      <c r="YU33" s="157">
        <v>2</v>
      </c>
      <c r="YV33" s="157">
        <v>2</v>
      </c>
      <c r="YW33" s="157">
        <v>0</v>
      </c>
      <c r="YX33" s="158">
        <v>0.5</v>
      </c>
      <c r="YY33" s="158" t="str">
        <f t="shared" si="109"/>
        <v>OK</v>
      </c>
      <c r="ZA33" s="157" t="s">
        <v>48</v>
      </c>
      <c r="ZB33" s="157">
        <v>4</v>
      </c>
      <c r="ZC33" s="157">
        <v>2</v>
      </c>
      <c r="ZD33" s="157">
        <v>2</v>
      </c>
      <c r="ZE33" s="157">
        <v>0</v>
      </c>
      <c r="ZF33" s="158">
        <v>0.5</v>
      </c>
      <c r="ZG33" s="158" t="str">
        <f t="shared" si="122"/>
        <v>OK</v>
      </c>
      <c r="ZI33" s="157" t="s">
        <v>48</v>
      </c>
      <c r="ZJ33" s="157">
        <v>4</v>
      </c>
      <c r="ZK33" s="157">
        <v>2</v>
      </c>
      <c r="ZL33" s="157">
        <v>2</v>
      </c>
      <c r="ZM33" s="157">
        <v>0</v>
      </c>
      <c r="ZN33" s="158">
        <v>0.5</v>
      </c>
      <c r="ZO33" s="158" t="str">
        <f t="shared" si="111"/>
        <v>OK</v>
      </c>
    </row>
    <row r="34" spans="1:691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3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4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5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6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7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8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9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10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11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2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3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4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5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6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7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8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9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20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21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2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3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4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5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18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6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7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12"/>
        <v>1</v>
      </c>
      <c r="ID34" s="4">
        <f t="shared" si="28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13"/>
        <v>1</v>
      </c>
      <c r="IL34" s="4">
        <f t="shared" si="29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30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31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2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3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4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5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14"/>
        <v>1</v>
      </c>
      <c r="KP34" s="4">
        <f t="shared" si="36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7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8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15"/>
        <v>1</v>
      </c>
      <c r="LV34" s="4">
        <f t="shared" si="39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16"/>
        <v>1</v>
      </c>
      <c r="MD34" s="158">
        <f t="shared" si="40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41"/>
        <v>1</v>
      </c>
      <c r="ML34" s="158">
        <f t="shared" si="42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3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4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5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6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7"/>
        <v>0.8666666666666667</v>
      </c>
      <c r="OU34" s="158">
        <f t="shared" si="48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17"/>
        <v>1</v>
      </c>
      <c r="PC34" s="158">
        <f t="shared" si="49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50"/>
        <v>1</v>
      </c>
      <c r="PK34" s="158">
        <f t="shared" si="51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2"/>
        <v>1</v>
      </c>
      <c r="PS34" s="158">
        <f t="shared" si="53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4"/>
        <v>1</v>
      </c>
      <c r="QA34" s="158">
        <f t="shared" si="55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6"/>
        <v>1</v>
      </c>
      <c r="QI34" s="158">
        <f t="shared" si="57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8"/>
        <v>1</v>
      </c>
      <c r="QQ34" s="158">
        <f t="shared" si="59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60"/>
        <v>1</v>
      </c>
      <c r="QY34" s="158">
        <f t="shared" si="61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2"/>
        <v>1</v>
      </c>
      <c r="RG34" s="158">
        <f t="shared" si="63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4"/>
        <v>1</v>
      </c>
      <c r="RO34" s="158">
        <f t="shared" si="65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6"/>
        <v>1</v>
      </c>
      <c r="RW34" s="158">
        <f t="shared" si="67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8"/>
        <v>1</v>
      </c>
      <c r="SE34" s="158">
        <f t="shared" si="69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70"/>
        <v>1</v>
      </c>
      <c r="SM34" s="158">
        <f t="shared" si="71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2"/>
        <v>1</v>
      </c>
      <c r="SU34" s="158">
        <f t="shared" si="73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4"/>
        <v>1</v>
      </c>
      <c r="TC34" s="158">
        <f t="shared" si="75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6"/>
        <v>1</v>
      </c>
      <c r="TK34" s="158">
        <f t="shared" si="77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8"/>
        <v>1</v>
      </c>
      <c r="TS34" s="158">
        <f t="shared" si="79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80"/>
        <v>1</v>
      </c>
      <c r="UA34" s="158">
        <f t="shared" si="81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2"/>
        <v>1</v>
      </c>
      <c r="UI34" s="158">
        <f t="shared" si="83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4"/>
        <v>1</v>
      </c>
      <c r="UQ34" s="158">
        <f t="shared" si="85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6"/>
        <v>1</v>
      </c>
      <c r="UY34" s="158">
        <f t="shared" si="87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8"/>
        <v>1</v>
      </c>
      <c r="VG34" s="158">
        <f t="shared" si="89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90"/>
        <v>1</v>
      </c>
      <c r="VO34" s="158">
        <f t="shared" si="91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2"/>
        <v>1</v>
      </c>
      <c r="VW34" s="158">
        <f t="shared" si="93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4"/>
        <v>1</v>
      </c>
      <c r="WE34" s="158">
        <f t="shared" si="95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6"/>
        <v>1</v>
      </c>
      <c r="WM34" s="158">
        <f t="shared" si="97"/>
        <v>0</v>
      </c>
      <c r="WO34" s="157" t="s">
        <v>49</v>
      </c>
      <c r="WP34" s="157">
        <v>15</v>
      </c>
      <c r="WQ34" s="157">
        <v>15</v>
      </c>
      <c r="WR34" s="157">
        <v>0</v>
      </c>
      <c r="WS34" s="157">
        <v>0</v>
      </c>
      <c r="WT34" s="158">
        <f t="shared" si="98"/>
        <v>1</v>
      </c>
      <c r="WU34" s="158">
        <f t="shared" si="99"/>
        <v>0</v>
      </c>
      <c r="WW34" s="157" t="s">
        <v>49</v>
      </c>
      <c r="WX34" s="157">
        <v>15</v>
      </c>
      <c r="WY34" s="157">
        <v>15</v>
      </c>
      <c r="WZ34" s="157">
        <v>0</v>
      </c>
      <c r="XA34" s="157">
        <v>0</v>
      </c>
      <c r="XB34" s="158">
        <f t="shared" si="100"/>
        <v>1</v>
      </c>
      <c r="XC34" s="158" t="str">
        <f t="shared" si="101"/>
        <v>OK</v>
      </c>
      <c r="XE34" s="157" t="s">
        <v>49</v>
      </c>
      <c r="XF34" s="157">
        <v>15</v>
      </c>
      <c r="XG34" s="157">
        <v>15</v>
      </c>
      <c r="XH34" s="157">
        <v>0</v>
      </c>
      <c r="XI34" s="157">
        <v>0</v>
      </c>
      <c r="XJ34" s="158">
        <f t="shared" si="102"/>
        <v>1</v>
      </c>
      <c r="XK34" s="158" t="str">
        <f t="shared" si="119"/>
        <v>OK</v>
      </c>
      <c r="XM34" s="157" t="s">
        <v>49</v>
      </c>
      <c r="XN34" s="157">
        <v>15</v>
      </c>
      <c r="XO34" s="157">
        <v>15</v>
      </c>
      <c r="XP34" s="157">
        <v>0</v>
      </c>
      <c r="XQ34" s="157">
        <v>0</v>
      </c>
      <c r="XR34" s="158">
        <f t="shared" si="103"/>
        <v>1</v>
      </c>
      <c r="XS34" s="158" t="str">
        <f t="shared" si="120"/>
        <v>OK</v>
      </c>
      <c r="XU34" s="157" t="s">
        <v>49</v>
      </c>
      <c r="XV34" s="157">
        <v>15</v>
      </c>
      <c r="XW34" s="157">
        <v>15</v>
      </c>
      <c r="XX34" s="157">
        <v>0</v>
      </c>
      <c r="XY34" s="157">
        <v>0</v>
      </c>
      <c r="XZ34" s="158">
        <f t="shared" si="104"/>
        <v>1</v>
      </c>
      <c r="YA34" s="158" t="str">
        <f t="shared" si="105"/>
        <v>OK</v>
      </c>
      <c r="YC34" s="157" t="s">
        <v>49</v>
      </c>
      <c r="YD34" s="157">
        <v>15</v>
      </c>
      <c r="YE34" s="157">
        <v>15</v>
      </c>
      <c r="YF34" s="157">
        <v>0</v>
      </c>
      <c r="YG34" s="157">
        <v>0</v>
      </c>
      <c r="YH34" s="158">
        <f t="shared" si="106"/>
        <v>1</v>
      </c>
      <c r="YI34" s="158" t="str">
        <f t="shared" si="107"/>
        <v>OK</v>
      </c>
      <c r="YK34" s="157" t="s">
        <v>49</v>
      </c>
      <c r="YL34" s="157">
        <v>15</v>
      </c>
      <c r="YM34" s="157">
        <v>15</v>
      </c>
      <c r="YN34" s="157">
        <v>0</v>
      </c>
      <c r="YO34" s="157">
        <v>0</v>
      </c>
      <c r="YP34" s="158">
        <v>1</v>
      </c>
      <c r="YQ34" s="158" t="str">
        <f t="shared" si="121"/>
        <v>OK</v>
      </c>
      <c r="YS34" s="157" t="s">
        <v>49</v>
      </c>
      <c r="YT34" s="157">
        <v>15</v>
      </c>
      <c r="YU34" s="157">
        <v>15</v>
      </c>
      <c r="YV34" s="157">
        <v>0</v>
      </c>
      <c r="YW34" s="157">
        <v>0</v>
      </c>
      <c r="YX34" s="158">
        <v>1</v>
      </c>
      <c r="YY34" s="158" t="str">
        <f t="shared" si="109"/>
        <v>OK</v>
      </c>
      <c r="ZA34" s="157" t="s">
        <v>49</v>
      </c>
      <c r="ZB34" s="157">
        <v>15</v>
      </c>
      <c r="ZC34" s="157">
        <v>15</v>
      </c>
      <c r="ZD34" s="157">
        <v>0</v>
      </c>
      <c r="ZE34" s="157">
        <v>0</v>
      </c>
      <c r="ZF34" s="158">
        <v>1</v>
      </c>
      <c r="ZG34" s="158" t="str">
        <f t="shared" si="122"/>
        <v>OK</v>
      </c>
      <c r="ZI34" s="157" t="s">
        <v>49</v>
      </c>
      <c r="ZJ34" s="157">
        <v>15</v>
      </c>
      <c r="ZK34" s="157">
        <v>15</v>
      </c>
      <c r="ZL34" s="157">
        <v>0</v>
      </c>
      <c r="ZM34" s="157">
        <v>0</v>
      </c>
      <c r="ZN34" s="158">
        <v>1</v>
      </c>
      <c r="ZO34" s="158" t="str">
        <f t="shared" si="111"/>
        <v>OK</v>
      </c>
    </row>
    <row r="35" spans="1:691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23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3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4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5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6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7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8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9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10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11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2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3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4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5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6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7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8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9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20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21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2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3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4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5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18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6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7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12"/>
        <v>1</v>
      </c>
      <c r="ID35" s="4">
        <f t="shared" si="28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13"/>
        <v>1</v>
      </c>
      <c r="IL35" s="4">
        <f t="shared" si="29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30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31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2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3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4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5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14"/>
        <v>1</v>
      </c>
      <c r="KP35" s="4">
        <f t="shared" si="36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7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8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15"/>
        <v>1</v>
      </c>
      <c r="LV35" s="4">
        <f t="shared" si="39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16"/>
        <v>1</v>
      </c>
      <c r="MD35" s="158">
        <f t="shared" si="40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41"/>
        <v>1</v>
      </c>
      <c r="ML35" s="158">
        <f t="shared" si="42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3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4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5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6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7"/>
        <v>1</v>
      </c>
      <c r="OU35" s="158">
        <f t="shared" si="48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17"/>
        <v>1</v>
      </c>
      <c r="PC35" s="158">
        <f t="shared" si="49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50"/>
        <v>1</v>
      </c>
      <c r="PK35" s="158">
        <f t="shared" si="51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2"/>
        <v>1</v>
      </c>
      <c r="PS35" s="158">
        <f t="shared" si="53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4"/>
        <v>1</v>
      </c>
      <c r="QA35" s="158">
        <f t="shared" si="55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6"/>
        <v>1</v>
      </c>
      <c r="QI35" s="158">
        <f t="shared" si="57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8"/>
        <v>1</v>
      </c>
      <c r="QQ35" s="158">
        <f t="shared" si="59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60"/>
        <v>1</v>
      </c>
      <c r="QY35" s="158">
        <f t="shared" si="61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2"/>
        <v>1</v>
      </c>
      <c r="RG35" s="158">
        <f t="shared" si="63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4"/>
        <v>1</v>
      </c>
      <c r="RO35" s="158">
        <f t="shared" si="65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6"/>
        <v>1</v>
      </c>
      <c r="RW35" s="158">
        <f t="shared" si="67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8"/>
        <v>1</v>
      </c>
      <c r="SE35" s="158">
        <f t="shared" si="69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70"/>
        <v>1</v>
      </c>
      <c r="SM35" s="158">
        <f t="shared" si="71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2"/>
        <v>1</v>
      </c>
      <c r="SU35" s="158">
        <f t="shared" si="73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4"/>
        <v>1</v>
      </c>
      <c r="TC35" s="158">
        <f t="shared" si="75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6"/>
        <v>1</v>
      </c>
      <c r="TK35" s="158">
        <f t="shared" si="77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8"/>
        <v>1</v>
      </c>
      <c r="TS35" s="158">
        <f t="shared" si="79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80"/>
        <v>1</v>
      </c>
      <c r="UA35" s="158">
        <f t="shared" si="81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2"/>
        <v>1</v>
      </c>
      <c r="UI35" s="158">
        <f t="shared" si="83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4"/>
        <v>1</v>
      </c>
      <c r="UQ35" s="158">
        <f t="shared" si="85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6"/>
        <v>1</v>
      </c>
      <c r="UY35" s="158">
        <f t="shared" si="87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8"/>
        <v>1</v>
      </c>
      <c r="VG35" s="158">
        <f t="shared" si="89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90"/>
        <v>1</v>
      </c>
      <c r="VO35" s="158">
        <f t="shared" si="91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2"/>
        <v>1</v>
      </c>
      <c r="VW35" s="158">
        <f t="shared" si="93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4"/>
        <v>1</v>
      </c>
      <c r="WE35" s="158">
        <f t="shared" si="95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6"/>
        <v>1</v>
      </c>
      <c r="WM35" s="158">
        <f t="shared" si="97"/>
        <v>0</v>
      </c>
      <c r="WO35" s="157" t="s">
        <v>50</v>
      </c>
      <c r="WP35" s="157">
        <v>18</v>
      </c>
      <c r="WQ35" s="157">
        <v>18</v>
      </c>
      <c r="WR35" s="157">
        <v>0</v>
      </c>
      <c r="WS35" s="157">
        <v>0</v>
      </c>
      <c r="WT35" s="158">
        <f t="shared" si="98"/>
        <v>1</v>
      </c>
      <c r="WU35" s="158">
        <f t="shared" si="99"/>
        <v>0</v>
      </c>
      <c r="WW35" s="157" t="s">
        <v>50</v>
      </c>
      <c r="WX35" s="157">
        <v>18</v>
      </c>
      <c r="WY35" s="157">
        <v>18</v>
      </c>
      <c r="WZ35" s="157">
        <v>0</v>
      </c>
      <c r="XA35" s="157">
        <v>0</v>
      </c>
      <c r="XB35" s="158">
        <f t="shared" si="100"/>
        <v>1</v>
      </c>
      <c r="XC35" s="158" t="str">
        <f t="shared" si="101"/>
        <v>OK</v>
      </c>
      <c r="XE35" s="157" t="s">
        <v>50</v>
      </c>
      <c r="XF35" s="157">
        <v>18</v>
      </c>
      <c r="XG35" s="157">
        <v>18</v>
      </c>
      <c r="XH35" s="157">
        <v>0</v>
      </c>
      <c r="XI35" s="157">
        <v>0</v>
      </c>
      <c r="XJ35" s="158">
        <f t="shared" si="102"/>
        <v>1</v>
      </c>
      <c r="XK35" s="158" t="str">
        <f t="shared" si="119"/>
        <v>OK</v>
      </c>
      <c r="XM35" s="157" t="s">
        <v>50</v>
      </c>
      <c r="XN35" s="157">
        <v>18</v>
      </c>
      <c r="XO35" s="157">
        <v>18</v>
      </c>
      <c r="XP35" s="157">
        <v>0</v>
      </c>
      <c r="XQ35" s="157">
        <v>0</v>
      </c>
      <c r="XR35" s="158">
        <f t="shared" si="103"/>
        <v>1</v>
      </c>
      <c r="XS35" s="158" t="str">
        <f t="shared" si="120"/>
        <v>OK</v>
      </c>
      <c r="XU35" s="157" t="s">
        <v>50</v>
      </c>
      <c r="XV35" s="157">
        <v>18</v>
      </c>
      <c r="XW35" s="157">
        <v>18</v>
      </c>
      <c r="XX35" s="157">
        <v>0</v>
      </c>
      <c r="XY35" s="157">
        <v>0</v>
      </c>
      <c r="XZ35" s="158">
        <f t="shared" si="104"/>
        <v>1</v>
      </c>
      <c r="YA35" s="158" t="str">
        <f t="shared" si="105"/>
        <v>OK</v>
      </c>
      <c r="YC35" s="157" t="s">
        <v>50</v>
      </c>
      <c r="YD35" s="157">
        <v>18</v>
      </c>
      <c r="YE35" s="157">
        <v>18</v>
      </c>
      <c r="YF35" s="157">
        <v>0</v>
      </c>
      <c r="YG35" s="157">
        <v>0</v>
      </c>
      <c r="YH35" s="158">
        <f t="shared" si="106"/>
        <v>1</v>
      </c>
      <c r="YI35" s="158" t="str">
        <f t="shared" si="107"/>
        <v>OK</v>
      </c>
      <c r="YK35" s="157" t="s">
        <v>50</v>
      </c>
      <c r="YL35" s="157">
        <v>18</v>
      </c>
      <c r="YM35" s="157">
        <v>18</v>
      </c>
      <c r="YN35" s="157">
        <v>0</v>
      </c>
      <c r="YO35" s="157">
        <v>0</v>
      </c>
      <c r="YP35" s="158">
        <v>1</v>
      </c>
      <c r="YQ35" s="158" t="str">
        <f t="shared" si="121"/>
        <v>OK</v>
      </c>
      <c r="YS35" s="157" t="s">
        <v>50</v>
      </c>
      <c r="YT35" s="157">
        <v>18</v>
      </c>
      <c r="YU35" s="157">
        <v>18</v>
      </c>
      <c r="YV35" s="157">
        <v>0</v>
      </c>
      <c r="YW35" s="157">
        <v>0</v>
      </c>
      <c r="YX35" s="158">
        <v>1</v>
      </c>
      <c r="YY35" s="158" t="str">
        <f t="shared" si="109"/>
        <v>OK</v>
      </c>
      <c r="ZA35" s="157" t="s">
        <v>50</v>
      </c>
      <c r="ZB35" s="157">
        <v>18</v>
      </c>
      <c r="ZC35" s="157">
        <v>18</v>
      </c>
      <c r="ZD35" s="157">
        <v>0</v>
      </c>
      <c r="ZE35" s="157">
        <v>0</v>
      </c>
      <c r="ZF35" s="158">
        <v>1</v>
      </c>
      <c r="ZG35" s="158" t="str">
        <f t="shared" si="122"/>
        <v>OK</v>
      </c>
      <c r="ZI35" s="157" t="s">
        <v>50</v>
      </c>
      <c r="ZJ35" s="157">
        <v>18</v>
      </c>
      <c r="ZK35" s="157">
        <v>18</v>
      </c>
      <c r="ZL35" s="157">
        <v>0</v>
      </c>
      <c r="ZM35" s="157">
        <v>0</v>
      </c>
      <c r="ZN35" s="158">
        <v>1</v>
      </c>
      <c r="ZO35" s="158" t="str">
        <f t="shared" si="111"/>
        <v>OK</v>
      </c>
    </row>
    <row r="36" spans="1:691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23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3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4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5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6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7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8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9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10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11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2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3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4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5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6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7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8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9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20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21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2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3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4"/>
        <v>0</v>
      </c>
      <c r="GP36" s="4"/>
      <c r="GR36" s="2" t="s">
        <v>51</v>
      </c>
      <c r="GV36" s="7"/>
      <c r="GX36" s="111">
        <f t="shared" si="118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7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12"/>
        <v>1</v>
      </c>
      <c r="ID36" s="4">
        <f t="shared" si="28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13"/>
        <v>1</v>
      </c>
      <c r="IL36" s="4">
        <f t="shared" si="29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30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31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2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3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4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5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14"/>
        <v>1</v>
      </c>
      <c r="KP36" s="4">
        <f t="shared" si="36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7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8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15"/>
        <v>1</v>
      </c>
      <c r="LV36" s="4">
        <f t="shared" si="39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16"/>
        <v>1</v>
      </c>
      <c r="MD36" s="158">
        <f t="shared" si="40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41"/>
        <v>1</v>
      </c>
      <c r="ML36" s="158">
        <f t="shared" si="42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3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4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5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6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7"/>
        <v>1</v>
      </c>
      <c r="OU36" s="158">
        <f t="shared" si="48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17"/>
        <v>1</v>
      </c>
      <c r="PC36" s="158">
        <f t="shared" si="49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50"/>
        <v>1</v>
      </c>
      <c r="PK36" s="158">
        <f t="shared" si="51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2"/>
        <v>1</v>
      </c>
      <c r="PS36" s="158">
        <f t="shared" si="53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4"/>
        <v>1</v>
      </c>
      <c r="QA36" s="158">
        <f t="shared" si="55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6"/>
        <v>1</v>
      </c>
      <c r="QI36" s="158">
        <f t="shared" si="57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8"/>
        <v>1</v>
      </c>
      <c r="QQ36" s="158">
        <f t="shared" si="59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60"/>
        <v>1</v>
      </c>
      <c r="QY36" s="158">
        <f t="shared" si="61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2"/>
        <v>1</v>
      </c>
      <c r="RG36" s="158">
        <f t="shared" si="63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4"/>
        <v>1</v>
      </c>
      <c r="RO36" s="158">
        <f t="shared" si="65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6"/>
        <v>1</v>
      </c>
      <c r="RW36" s="158">
        <f t="shared" si="67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8"/>
        <v>1</v>
      </c>
      <c r="SE36" s="158">
        <f t="shared" si="69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70"/>
        <v>1</v>
      </c>
      <c r="SM36" s="158">
        <f t="shared" si="71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2"/>
        <v>1</v>
      </c>
      <c r="SU36" s="158">
        <f t="shared" si="73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4"/>
        <v>1</v>
      </c>
      <c r="TC36" s="158">
        <f t="shared" si="75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6"/>
        <v>1</v>
      </c>
      <c r="TK36" s="158">
        <f t="shared" si="77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8"/>
        <v>1</v>
      </c>
      <c r="TS36" s="158">
        <f t="shared" si="79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80"/>
        <v>1</v>
      </c>
      <c r="UA36" s="158">
        <f t="shared" si="81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2"/>
        <v>1</v>
      </c>
      <c r="UI36" s="158">
        <f t="shared" si="83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4"/>
        <v>1</v>
      </c>
      <c r="UQ36" s="158">
        <f t="shared" si="85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6"/>
        <v>1</v>
      </c>
      <c r="UY36" s="158">
        <f t="shared" si="87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8"/>
        <v>1</v>
      </c>
      <c r="VG36" s="158">
        <f t="shared" si="89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90"/>
        <v>1</v>
      </c>
      <c r="VO36" s="158">
        <f t="shared" si="91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2"/>
        <v>1</v>
      </c>
      <c r="VW36" s="158">
        <f t="shared" si="93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4"/>
        <v>1</v>
      </c>
      <c r="WE36" s="158">
        <f t="shared" si="95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6"/>
        <v>1</v>
      </c>
      <c r="WM36" s="158">
        <f t="shared" si="97"/>
        <v>0</v>
      </c>
      <c r="WO36" s="157" t="s">
        <v>51</v>
      </c>
      <c r="WP36" s="157">
        <v>58</v>
      </c>
      <c r="WQ36" s="157">
        <v>58</v>
      </c>
      <c r="WR36" s="157">
        <v>0</v>
      </c>
      <c r="WS36" s="157">
        <v>0</v>
      </c>
      <c r="WT36" s="158">
        <f t="shared" si="98"/>
        <v>1</v>
      </c>
      <c r="WU36" s="158">
        <f t="shared" si="99"/>
        <v>0</v>
      </c>
      <c r="WW36" s="157" t="s">
        <v>51</v>
      </c>
      <c r="WX36" s="157">
        <v>58</v>
      </c>
      <c r="WY36" s="157">
        <v>58</v>
      </c>
      <c r="WZ36" s="157">
        <v>0</v>
      </c>
      <c r="XA36" s="157">
        <v>0</v>
      </c>
      <c r="XB36" s="158">
        <f t="shared" si="100"/>
        <v>1</v>
      </c>
      <c r="XC36" s="158" t="str">
        <f t="shared" si="101"/>
        <v>OK</v>
      </c>
      <c r="XE36" s="157" t="s">
        <v>51</v>
      </c>
      <c r="XF36" s="157">
        <v>58</v>
      </c>
      <c r="XG36" s="157">
        <v>58</v>
      </c>
      <c r="XH36" s="157">
        <v>0</v>
      </c>
      <c r="XI36" s="157">
        <v>0</v>
      </c>
      <c r="XJ36" s="158">
        <f t="shared" si="102"/>
        <v>1</v>
      </c>
      <c r="XK36" s="158" t="str">
        <f t="shared" si="119"/>
        <v>OK</v>
      </c>
      <c r="XM36" s="157" t="s">
        <v>51</v>
      </c>
      <c r="XN36" s="157">
        <v>58</v>
      </c>
      <c r="XO36" s="157">
        <v>58</v>
      </c>
      <c r="XP36" s="157">
        <v>0</v>
      </c>
      <c r="XQ36" s="157">
        <v>0</v>
      </c>
      <c r="XR36" s="158">
        <f t="shared" si="103"/>
        <v>1</v>
      </c>
      <c r="XS36" s="158" t="str">
        <f t="shared" si="120"/>
        <v>OK</v>
      </c>
      <c r="XU36" s="157" t="s">
        <v>51</v>
      </c>
      <c r="XV36" s="157">
        <v>58</v>
      </c>
      <c r="XW36" s="157">
        <v>58</v>
      </c>
      <c r="XX36" s="157">
        <v>0</v>
      </c>
      <c r="XY36" s="157">
        <v>0</v>
      </c>
      <c r="XZ36" s="158">
        <f t="shared" si="104"/>
        <v>1</v>
      </c>
      <c r="YA36" s="158" t="str">
        <f t="shared" si="105"/>
        <v>OK</v>
      </c>
      <c r="YC36" s="157" t="s">
        <v>51</v>
      </c>
      <c r="YD36" s="157">
        <v>58</v>
      </c>
      <c r="YE36" s="157">
        <v>58</v>
      </c>
      <c r="YF36" s="157">
        <v>0</v>
      </c>
      <c r="YG36" s="157">
        <v>0</v>
      </c>
      <c r="YH36" s="158">
        <f t="shared" si="106"/>
        <v>1</v>
      </c>
      <c r="YI36" s="158" t="str">
        <f t="shared" si="107"/>
        <v>OK</v>
      </c>
      <c r="YK36" s="157" t="s">
        <v>51</v>
      </c>
      <c r="YL36" s="157">
        <v>58</v>
      </c>
      <c r="YM36" s="157">
        <v>58</v>
      </c>
      <c r="YN36" s="157">
        <v>0</v>
      </c>
      <c r="YO36" s="157">
        <v>0</v>
      </c>
      <c r="YP36" s="158">
        <v>1</v>
      </c>
      <c r="YQ36" s="158" t="str">
        <f t="shared" si="121"/>
        <v>OK</v>
      </c>
      <c r="YS36" s="157" t="s">
        <v>51</v>
      </c>
      <c r="YT36" s="157">
        <v>58</v>
      </c>
      <c r="YU36" s="157">
        <v>58</v>
      </c>
      <c r="YV36" s="157">
        <v>0</v>
      </c>
      <c r="YW36" s="157">
        <v>0</v>
      </c>
      <c r="YX36" s="158">
        <v>1</v>
      </c>
      <c r="YY36" s="158" t="str">
        <f t="shared" si="109"/>
        <v>OK</v>
      </c>
      <c r="ZA36" s="157" t="s">
        <v>51</v>
      </c>
      <c r="ZB36" s="157">
        <v>58</v>
      </c>
      <c r="ZC36" s="157">
        <v>58</v>
      </c>
      <c r="ZD36" s="157">
        <v>0</v>
      </c>
      <c r="ZE36" s="157">
        <v>0</v>
      </c>
      <c r="ZF36" s="158">
        <v>1</v>
      </c>
      <c r="ZG36" s="158" t="str">
        <f t="shared" si="122"/>
        <v>OK</v>
      </c>
      <c r="ZI36" s="157" t="s">
        <v>51</v>
      </c>
      <c r="ZJ36" s="157">
        <v>58</v>
      </c>
      <c r="ZK36" s="157">
        <v>58</v>
      </c>
      <c r="ZL36" s="157">
        <v>0</v>
      </c>
      <c r="ZM36" s="157">
        <v>0</v>
      </c>
      <c r="ZN36" s="158">
        <v>1</v>
      </c>
      <c r="ZO36" s="158" t="str">
        <f t="shared" si="111"/>
        <v>OK</v>
      </c>
    </row>
    <row r="37" spans="1:691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23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3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4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5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6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7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8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9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10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11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2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3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4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5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6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7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8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9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20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21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2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3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4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5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18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6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7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12"/>
        <v>0.8571428571428571</v>
      </c>
      <c r="ID37" s="4">
        <f t="shared" si="28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13"/>
        <v>0.8571428571428571</v>
      </c>
      <c r="IL37" s="4">
        <f t="shared" si="29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30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31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2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4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5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14"/>
        <v>0.8571428571428571</v>
      </c>
      <c r="KP37" s="4">
        <f t="shared" si="36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7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8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15"/>
        <v>0.8571428571428571</v>
      </c>
      <c r="LV37" s="4">
        <f t="shared" si="39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16"/>
        <v>0.8571428571428571</v>
      </c>
      <c r="MD37" s="158">
        <f t="shared" si="40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41"/>
        <v>0.8571428571428571</v>
      </c>
      <c r="ML37" s="158">
        <f t="shared" si="42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3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4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5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6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7"/>
        <v>0.8571428571428571</v>
      </c>
      <c r="OU37" s="158">
        <f t="shared" si="48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17"/>
        <v>0.8571428571428571</v>
      </c>
      <c r="PC37" s="158">
        <f t="shared" si="49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50"/>
        <v>0.8571428571428571</v>
      </c>
      <c r="PK37" s="158">
        <f t="shared" si="51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2"/>
        <v>0.8571428571428571</v>
      </c>
      <c r="PS37" s="158">
        <f t="shared" si="53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4"/>
        <v>0.8571428571428571</v>
      </c>
      <c r="QA37" s="158">
        <f t="shared" si="55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6"/>
        <v>0.8571428571428571</v>
      </c>
      <c r="QI37" s="158">
        <f t="shared" si="57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8"/>
        <v>0.8571428571428571</v>
      </c>
      <c r="QQ37" s="158">
        <f t="shared" si="59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60"/>
        <v>0.8571428571428571</v>
      </c>
      <c r="QY37" s="158">
        <f t="shared" si="61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2"/>
        <v>0.8571428571428571</v>
      </c>
      <c r="RG37" s="158">
        <f t="shared" si="63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4"/>
        <v>0.8571428571428571</v>
      </c>
      <c r="RO37" s="158">
        <f t="shared" si="65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6"/>
        <v>0.8571428571428571</v>
      </c>
      <c r="RW37" s="158">
        <f t="shared" si="67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8"/>
        <v>0.8571428571428571</v>
      </c>
      <c r="SE37" s="158">
        <f t="shared" si="69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70"/>
        <v>0.8571428571428571</v>
      </c>
      <c r="SM37" s="158">
        <f t="shared" si="71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2"/>
        <v>0.8571428571428571</v>
      </c>
      <c r="SU37" s="158">
        <f t="shared" si="73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4"/>
        <v>0.8571428571428571</v>
      </c>
      <c r="TC37" s="158">
        <f t="shared" si="75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6"/>
        <v>0.8571428571428571</v>
      </c>
      <c r="TK37" s="158">
        <f t="shared" si="77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8"/>
        <v>0.8571428571428571</v>
      </c>
      <c r="TS37" s="158">
        <f t="shared" si="79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80"/>
        <v>0.8571428571428571</v>
      </c>
      <c r="UA37" s="158">
        <f t="shared" si="81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2"/>
        <v>0.8571428571428571</v>
      </c>
      <c r="UI37" s="158">
        <f t="shared" si="83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4"/>
        <v>0.8571428571428571</v>
      </c>
      <c r="UQ37" s="158">
        <f t="shared" si="85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6"/>
        <v>0.8571428571428571</v>
      </c>
      <c r="UY37" s="158">
        <f t="shared" si="87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8"/>
        <v>0.8571428571428571</v>
      </c>
      <c r="VG37" s="158">
        <f t="shared" si="89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90"/>
        <v>0.8571428571428571</v>
      </c>
      <c r="VO37" s="158">
        <f t="shared" si="91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2"/>
        <v>0.8571428571428571</v>
      </c>
      <c r="VW37" s="158">
        <f t="shared" si="93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4"/>
        <v>0.8571428571428571</v>
      </c>
      <c r="WE37" s="158">
        <f t="shared" si="95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6"/>
        <v>0.8571428571428571</v>
      </c>
      <c r="WM37" s="158">
        <f t="shared" si="97"/>
        <v>0</v>
      </c>
      <c r="WO37" s="157" t="s">
        <v>52</v>
      </c>
      <c r="WP37" s="157">
        <v>14</v>
      </c>
      <c r="WQ37" s="157">
        <v>12</v>
      </c>
      <c r="WR37" s="157">
        <v>0</v>
      </c>
      <c r="WS37" s="157">
        <v>2</v>
      </c>
      <c r="WT37" s="158">
        <f t="shared" si="98"/>
        <v>0.8571428571428571</v>
      </c>
      <c r="WU37" s="158">
        <f t="shared" si="99"/>
        <v>0</v>
      </c>
      <c r="WW37" s="157" t="s">
        <v>52</v>
      </c>
      <c r="WX37" s="157">
        <v>14</v>
      </c>
      <c r="WY37" s="157">
        <v>12</v>
      </c>
      <c r="WZ37" s="157">
        <v>0</v>
      </c>
      <c r="XA37" s="157">
        <v>2</v>
      </c>
      <c r="XB37" s="158">
        <f t="shared" si="100"/>
        <v>0.8571428571428571</v>
      </c>
      <c r="XC37" s="158" t="str">
        <f t="shared" si="101"/>
        <v>OK</v>
      </c>
      <c r="XE37" s="157" t="s">
        <v>52</v>
      </c>
      <c r="XF37" s="157">
        <v>14</v>
      </c>
      <c r="XG37" s="157">
        <v>12</v>
      </c>
      <c r="XH37" s="157">
        <v>0</v>
      </c>
      <c r="XI37" s="157">
        <v>2</v>
      </c>
      <c r="XJ37" s="158">
        <f t="shared" si="102"/>
        <v>0.8571428571428571</v>
      </c>
      <c r="XK37" s="158" t="str">
        <f t="shared" si="119"/>
        <v>OK</v>
      </c>
      <c r="XM37" s="157" t="s">
        <v>52</v>
      </c>
      <c r="XN37" s="157">
        <v>14</v>
      </c>
      <c r="XO37" s="157">
        <v>12</v>
      </c>
      <c r="XP37" s="157">
        <v>0</v>
      </c>
      <c r="XQ37" s="157">
        <v>2</v>
      </c>
      <c r="XR37" s="158">
        <f t="shared" si="103"/>
        <v>0.8571428571428571</v>
      </c>
      <c r="XS37" s="158" t="str">
        <f t="shared" si="120"/>
        <v>OK</v>
      </c>
      <c r="XU37" s="157" t="s">
        <v>52</v>
      </c>
      <c r="XV37" s="157">
        <v>14</v>
      </c>
      <c r="XW37" s="157">
        <v>12</v>
      </c>
      <c r="XX37" s="157">
        <v>0</v>
      </c>
      <c r="XY37" s="157">
        <v>2</v>
      </c>
      <c r="XZ37" s="158">
        <f t="shared" si="104"/>
        <v>0.8571428571428571</v>
      </c>
      <c r="YA37" s="158" t="str">
        <f t="shared" si="105"/>
        <v>OK</v>
      </c>
      <c r="YC37" s="157" t="s">
        <v>52</v>
      </c>
      <c r="YD37" s="157">
        <v>14</v>
      </c>
      <c r="YE37" s="157">
        <v>12</v>
      </c>
      <c r="YF37" s="157">
        <v>0</v>
      </c>
      <c r="YG37" s="157">
        <v>2</v>
      </c>
      <c r="YH37" s="158">
        <f t="shared" si="106"/>
        <v>0.8571428571428571</v>
      </c>
      <c r="YI37" s="158" t="str">
        <f t="shared" si="107"/>
        <v>OK</v>
      </c>
      <c r="YK37" s="157" t="s">
        <v>52</v>
      </c>
      <c r="YL37" s="157">
        <v>14</v>
      </c>
      <c r="YM37" s="157">
        <v>12</v>
      </c>
      <c r="YN37" s="157">
        <v>0</v>
      </c>
      <c r="YO37" s="157">
        <v>2</v>
      </c>
      <c r="YP37" s="158">
        <v>0.86</v>
      </c>
      <c r="YQ37" s="158" t="str">
        <f t="shared" si="121"/>
        <v>OK</v>
      </c>
      <c r="YS37" s="157" t="s">
        <v>52</v>
      </c>
      <c r="YT37" s="157">
        <v>14</v>
      </c>
      <c r="YU37" s="157">
        <v>12</v>
      </c>
      <c r="YV37" s="157">
        <v>0</v>
      </c>
      <c r="YW37" s="157">
        <v>2</v>
      </c>
      <c r="YX37" s="158">
        <v>0.86</v>
      </c>
      <c r="YY37" s="158" t="str">
        <f t="shared" si="109"/>
        <v>OK</v>
      </c>
      <c r="ZA37" s="157" t="s">
        <v>52</v>
      </c>
      <c r="ZB37" s="157">
        <v>14</v>
      </c>
      <c r="ZC37" s="157">
        <v>12</v>
      </c>
      <c r="ZD37" s="157">
        <v>0</v>
      </c>
      <c r="ZE37" s="157">
        <v>2</v>
      </c>
      <c r="ZF37" s="158">
        <v>0.86</v>
      </c>
      <c r="ZG37" s="158" t="str">
        <f t="shared" si="122"/>
        <v>OK</v>
      </c>
      <c r="ZI37" s="157" t="s">
        <v>52</v>
      </c>
      <c r="ZJ37" s="157">
        <v>14</v>
      </c>
      <c r="ZK37" s="157">
        <v>12</v>
      </c>
      <c r="ZL37" s="157">
        <v>0</v>
      </c>
      <c r="ZM37" s="157">
        <v>2</v>
      </c>
      <c r="ZN37" s="158">
        <v>0.86</v>
      </c>
      <c r="ZO37" s="158" t="str">
        <f t="shared" si="111"/>
        <v>OK</v>
      </c>
    </row>
    <row r="38" spans="1:691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23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3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4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5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6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7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8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9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10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11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2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3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4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5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6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7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8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9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20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21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2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3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4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5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18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6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7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12"/>
        <v>1</v>
      </c>
      <c r="ID38" s="4">
        <f t="shared" si="28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13"/>
        <v>1</v>
      </c>
      <c r="IL38" s="4">
        <f t="shared" si="29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30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31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2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24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4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5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14"/>
        <v>1</v>
      </c>
      <c r="KP38" s="4">
        <f t="shared" si="36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7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8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15"/>
        <v>1</v>
      </c>
      <c r="LV38" s="4">
        <f t="shared" si="39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16"/>
        <v>1</v>
      </c>
      <c r="MD38" s="158">
        <f t="shared" si="40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41"/>
        <v>1</v>
      </c>
      <c r="ML38" s="158">
        <f t="shared" si="42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3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4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5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6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7"/>
        <v>1</v>
      </c>
      <c r="OU38" s="158">
        <f t="shared" si="48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17"/>
        <v>1</v>
      </c>
      <c r="PC38" s="158">
        <f t="shared" si="49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50"/>
        <v>1</v>
      </c>
      <c r="PK38" s="158">
        <f t="shared" si="51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2"/>
        <v>1</v>
      </c>
      <c r="PS38" s="158">
        <f t="shared" si="53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4"/>
        <v>1</v>
      </c>
      <c r="QA38" s="158">
        <f t="shared" si="55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6"/>
        <v>1</v>
      </c>
      <c r="QI38" s="158">
        <f t="shared" si="57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8"/>
        <v>1</v>
      </c>
      <c r="QQ38" s="158">
        <f t="shared" si="59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60"/>
        <v>1</v>
      </c>
      <c r="QY38" s="158">
        <f t="shared" si="61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2"/>
        <v>1</v>
      </c>
      <c r="RG38" s="158">
        <f t="shared" si="63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4"/>
        <v>1</v>
      </c>
      <c r="RO38" s="158">
        <f t="shared" si="65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6"/>
        <v>1</v>
      </c>
      <c r="RW38" s="158">
        <f t="shared" si="67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8"/>
        <v>1</v>
      </c>
      <c r="SE38" s="158">
        <f t="shared" si="69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70"/>
        <v>1</v>
      </c>
      <c r="SM38" s="158">
        <f t="shared" si="71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2"/>
        <v>1</v>
      </c>
      <c r="SU38" s="158">
        <f t="shared" si="73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4"/>
        <v>1</v>
      </c>
      <c r="TC38" s="158">
        <f t="shared" si="75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6"/>
        <v>1</v>
      </c>
      <c r="TK38" s="158">
        <f t="shared" si="77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8"/>
        <v>1</v>
      </c>
      <c r="TS38" s="158">
        <f t="shared" si="79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80"/>
        <v>1</v>
      </c>
      <c r="UA38" s="158">
        <f t="shared" si="81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2"/>
        <v>1</v>
      </c>
      <c r="UI38" s="158">
        <f t="shared" si="83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4"/>
        <v>1</v>
      </c>
      <c r="UQ38" s="158">
        <f t="shared" si="85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6"/>
        <v>1</v>
      </c>
      <c r="UY38" s="158">
        <f t="shared" si="87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8"/>
        <v>1</v>
      </c>
      <c r="VG38" s="158">
        <f t="shared" si="89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90"/>
        <v>1</v>
      </c>
      <c r="VO38" s="158">
        <f t="shared" si="91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2"/>
        <v>1</v>
      </c>
      <c r="VW38" s="158">
        <f t="shared" si="93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4"/>
        <v>1</v>
      </c>
      <c r="WE38" s="158">
        <f t="shared" si="95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6"/>
        <v>1</v>
      </c>
      <c r="WM38" s="158">
        <f t="shared" si="97"/>
        <v>0</v>
      </c>
      <c r="WO38" s="157" t="s">
        <v>54</v>
      </c>
      <c r="WP38" s="157">
        <v>72</v>
      </c>
      <c r="WQ38" s="157">
        <v>72</v>
      </c>
      <c r="WR38" s="157">
        <v>0</v>
      </c>
      <c r="WS38" s="157">
        <v>0</v>
      </c>
      <c r="WT38" s="158">
        <f t="shared" si="98"/>
        <v>1</v>
      </c>
      <c r="WU38" s="158">
        <f t="shared" si="99"/>
        <v>0</v>
      </c>
      <c r="WW38" s="157" t="s">
        <v>54</v>
      </c>
      <c r="WX38" s="157">
        <v>72</v>
      </c>
      <c r="WY38" s="157">
        <v>72</v>
      </c>
      <c r="WZ38" s="157">
        <v>0</v>
      </c>
      <c r="XA38" s="157">
        <v>0</v>
      </c>
      <c r="XB38" s="158">
        <f t="shared" si="100"/>
        <v>1</v>
      </c>
      <c r="XC38" s="158" t="str">
        <f t="shared" si="101"/>
        <v>OK</v>
      </c>
      <c r="XE38" s="157" t="s">
        <v>54</v>
      </c>
      <c r="XF38" s="157">
        <v>72</v>
      </c>
      <c r="XG38" s="157">
        <v>72</v>
      </c>
      <c r="XH38" s="157">
        <v>0</v>
      </c>
      <c r="XI38" s="157">
        <v>0</v>
      </c>
      <c r="XJ38" s="158">
        <f t="shared" si="102"/>
        <v>1</v>
      </c>
      <c r="XK38" s="158" t="str">
        <f t="shared" si="119"/>
        <v>OK</v>
      </c>
      <c r="XM38" s="157" t="s">
        <v>54</v>
      </c>
      <c r="XN38" s="157">
        <v>72</v>
      </c>
      <c r="XO38" s="157">
        <v>72</v>
      </c>
      <c r="XP38" s="157">
        <v>0</v>
      </c>
      <c r="XQ38" s="157">
        <v>0</v>
      </c>
      <c r="XR38" s="158">
        <f t="shared" si="103"/>
        <v>1</v>
      </c>
      <c r="XS38" s="158" t="str">
        <f t="shared" si="120"/>
        <v>OK</v>
      </c>
      <c r="XU38" s="157" t="s">
        <v>54</v>
      </c>
      <c r="XV38" s="157">
        <v>72</v>
      </c>
      <c r="XW38" s="157">
        <v>72</v>
      </c>
      <c r="XX38" s="157">
        <v>0</v>
      </c>
      <c r="XY38" s="157">
        <v>0</v>
      </c>
      <c r="XZ38" s="158">
        <f t="shared" si="104"/>
        <v>1</v>
      </c>
      <c r="YA38" s="158" t="str">
        <f t="shared" si="105"/>
        <v>OK</v>
      </c>
      <c r="YC38" s="157" t="s">
        <v>54</v>
      </c>
      <c r="YD38" s="157">
        <v>72</v>
      </c>
      <c r="YE38" s="157">
        <v>72</v>
      </c>
      <c r="YF38" s="157">
        <v>0</v>
      </c>
      <c r="YG38" s="157">
        <v>0</v>
      </c>
      <c r="YH38" s="158">
        <f t="shared" si="106"/>
        <v>1</v>
      </c>
      <c r="YI38" s="158" t="str">
        <f t="shared" si="107"/>
        <v>OK</v>
      </c>
      <c r="YK38" s="157" t="s">
        <v>54</v>
      </c>
      <c r="YL38" s="157">
        <v>72</v>
      </c>
      <c r="YM38" s="157">
        <v>72</v>
      </c>
      <c r="YN38" s="157">
        <v>0</v>
      </c>
      <c r="YO38" s="157">
        <v>0</v>
      </c>
      <c r="YP38" s="158">
        <v>1</v>
      </c>
      <c r="YQ38" s="158" t="str">
        <f t="shared" si="121"/>
        <v>OK</v>
      </c>
      <c r="YS38" s="157" t="s">
        <v>54</v>
      </c>
      <c r="YT38" s="157">
        <v>72</v>
      </c>
      <c r="YU38" s="157">
        <v>72</v>
      </c>
      <c r="YV38" s="157">
        <v>0</v>
      </c>
      <c r="YW38" s="157">
        <v>0</v>
      </c>
      <c r="YX38" s="158">
        <v>1</v>
      </c>
      <c r="YY38" s="158" t="str">
        <f t="shared" si="109"/>
        <v>OK</v>
      </c>
      <c r="ZA38" s="157" t="s">
        <v>54</v>
      </c>
      <c r="ZB38" s="157">
        <v>72</v>
      </c>
      <c r="ZC38" s="157">
        <v>72</v>
      </c>
      <c r="ZD38" s="157">
        <v>0</v>
      </c>
      <c r="ZE38" s="157">
        <v>0</v>
      </c>
      <c r="ZF38" s="158">
        <v>1</v>
      </c>
      <c r="ZG38" s="158" t="str">
        <f t="shared" si="122"/>
        <v>OK</v>
      </c>
      <c r="ZI38" s="157" t="s">
        <v>54</v>
      </c>
      <c r="ZJ38" s="157">
        <v>72</v>
      </c>
      <c r="ZK38" s="157">
        <v>72</v>
      </c>
      <c r="ZL38" s="157">
        <v>0</v>
      </c>
      <c r="ZM38" s="157">
        <v>0</v>
      </c>
      <c r="ZN38" s="158">
        <v>1</v>
      </c>
      <c r="ZO38" s="158" t="str">
        <f t="shared" si="111"/>
        <v>OK</v>
      </c>
    </row>
    <row r="39" spans="1:691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23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3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4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5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6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7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8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9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10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11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2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3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4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5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6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7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8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9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20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21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2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3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4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5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18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6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7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12"/>
        <v>0.41176470588235292</v>
      </c>
      <c r="ID39" s="4">
        <f t="shared" si="28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13"/>
        <v>0.41176470588235292</v>
      </c>
      <c r="IL39" s="4">
        <f t="shared" si="29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30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31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2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24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4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5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14"/>
        <v>0.41176470588235292</v>
      </c>
      <c r="KP39" s="4">
        <f t="shared" si="36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7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8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15"/>
        <v>0.41176470588235292</v>
      </c>
      <c r="LV39" s="4">
        <f t="shared" si="39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16"/>
        <v>0.41176470588235292</v>
      </c>
      <c r="MD39" s="158">
        <f t="shared" si="40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41"/>
        <v>0.41176470588235292</v>
      </c>
      <c r="ML39" s="158">
        <f t="shared" si="42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3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4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5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6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7"/>
        <v>0.41176470588235292</v>
      </c>
      <c r="OU39" s="158">
        <f t="shared" si="48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17"/>
        <v>0.41176470588235292</v>
      </c>
      <c r="PC39" s="158">
        <f t="shared" si="49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50"/>
        <v>0.41176470588235292</v>
      </c>
      <c r="PK39" s="158">
        <f t="shared" si="51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2"/>
        <v>0.41176470588235292</v>
      </c>
      <c r="PS39" s="158">
        <f t="shared" si="53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4"/>
        <v>0.41176470588235292</v>
      </c>
      <c r="QA39" s="158">
        <f t="shared" si="55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6"/>
        <v>0.41176470588235292</v>
      </c>
      <c r="QI39" s="158">
        <f t="shared" si="57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8"/>
        <v>0.41176470588235292</v>
      </c>
      <c r="QQ39" s="158">
        <f t="shared" si="59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60"/>
        <v>0.41176470588235292</v>
      </c>
      <c r="QY39" s="158">
        <f t="shared" si="61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2"/>
        <v>0.41176470588235292</v>
      </c>
      <c r="RG39" s="158">
        <f t="shared" si="63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4"/>
        <v>0.41176470588235292</v>
      </c>
      <c r="RO39" s="158">
        <f t="shared" si="65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6"/>
        <v>0.41176470588235292</v>
      </c>
      <c r="RW39" s="158">
        <f t="shared" si="67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8"/>
        <v>0.41176470588235292</v>
      </c>
      <c r="SE39" s="158">
        <f t="shared" si="69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70"/>
        <v>0.41176470588235292</v>
      </c>
      <c r="SM39" s="158">
        <f t="shared" si="71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2"/>
        <v>0.41176470588235292</v>
      </c>
      <c r="SU39" s="158">
        <f t="shared" si="73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4"/>
        <v>0.41176470588235292</v>
      </c>
      <c r="TC39" s="158">
        <f t="shared" si="75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6"/>
        <v>0.41176470588235292</v>
      </c>
      <c r="TK39" s="158">
        <f t="shared" si="77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8"/>
        <v>0.41176470588235292</v>
      </c>
      <c r="TS39" s="158">
        <f t="shared" si="79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80"/>
        <v>0.41176470588235292</v>
      </c>
      <c r="UA39" s="158">
        <f t="shared" si="81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2"/>
        <v>0.41176470588235292</v>
      </c>
      <c r="UI39" s="158">
        <f t="shared" si="83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4"/>
        <v>0.41176470588235292</v>
      </c>
      <c r="UQ39" s="158">
        <f t="shared" si="85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6"/>
        <v>0.41176470588235292</v>
      </c>
      <c r="UY39" s="158">
        <f t="shared" si="87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8"/>
        <v>0.41176470588235292</v>
      </c>
      <c r="VG39" s="158">
        <f t="shared" si="89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90"/>
        <v>0.41176470588235292</v>
      </c>
      <c r="VO39" s="158">
        <f t="shared" si="91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2"/>
        <v>0.41176470588235292</v>
      </c>
      <c r="VW39" s="158">
        <f t="shared" si="93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4"/>
        <v>0.41176470588235292</v>
      </c>
      <c r="WE39" s="158">
        <f t="shared" si="95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6"/>
        <v>0.41176470588235292</v>
      </c>
      <c r="WM39" s="158">
        <f t="shared" si="97"/>
        <v>0</v>
      </c>
      <c r="WO39" s="157" t="s">
        <v>55</v>
      </c>
      <c r="WP39" s="157">
        <v>85</v>
      </c>
      <c r="WQ39" s="157">
        <v>35</v>
      </c>
      <c r="WR39" s="157">
        <v>50</v>
      </c>
      <c r="WS39" s="157">
        <v>0</v>
      </c>
      <c r="WT39" s="158">
        <f t="shared" si="98"/>
        <v>0.41176470588235292</v>
      </c>
      <c r="WU39" s="158">
        <f t="shared" si="99"/>
        <v>0</v>
      </c>
      <c r="WW39" s="157" t="s">
        <v>55</v>
      </c>
      <c r="WX39" s="157">
        <v>85</v>
      </c>
      <c r="WY39" s="157">
        <v>35</v>
      </c>
      <c r="WZ39" s="157">
        <v>50</v>
      </c>
      <c r="XA39" s="157">
        <v>0</v>
      </c>
      <c r="XB39" s="158">
        <f t="shared" si="100"/>
        <v>0.41176470588235292</v>
      </c>
      <c r="XC39" s="158" t="str">
        <f t="shared" si="101"/>
        <v>OK</v>
      </c>
      <c r="XE39" s="157" t="s">
        <v>55</v>
      </c>
      <c r="XF39" s="157">
        <v>85</v>
      </c>
      <c r="XG39" s="157">
        <v>35</v>
      </c>
      <c r="XH39" s="157">
        <v>50</v>
      </c>
      <c r="XI39" s="157">
        <v>0</v>
      </c>
      <c r="XJ39" s="158">
        <f t="shared" si="102"/>
        <v>0.41176470588235292</v>
      </c>
      <c r="XK39" s="158" t="str">
        <f t="shared" si="119"/>
        <v>OK</v>
      </c>
      <c r="XM39" s="157" t="s">
        <v>55</v>
      </c>
      <c r="XN39" s="157">
        <v>85</v>
      </c>
      <c r="XO39" s="157">
        <v>35</v>
      </c>
      <c r="XP39" s="157">
        <v>50</v>
      </c>
      <c r="XQ39" s="157">
        <v>0</v>
      </c>
      <c r="XR39" s="158">
        <f t="shared" si="103"/>
        <v>0.41176470588235292</v>
      </c>
      <c r="XS39" s="158" t="str">
        <f t="shared" si="120"/>
        <v>OK</v>
      </c>
      <c r="XU39" s="157" t="s">
        <v>55</v>
      </c>
      <c r="XV39" s="157">
        <v>85</v>
      </c>
      <c r="XW39" s="157">
        <v>35</v>
      </c>
      <c r="XX39" s="157">
        <v>50</v>
      </c>
      <c r="XY39" s="157">
        <v>0</v>
      </c>
      <c r="XZ39" s="158">
        <f t="shared" si="104"/>
        <v>0.41176470588235292</v>
      </c>
      <c r="YA39" s="158" t="str">
        <f t="shared" si="105"/>
        <v>OK</v>
      </c>
      <c r="YC39" s="157" t="s">
        <v>55</v>
      </c>
      <c r="YD39" s="157">
        <v>85</v>
      </c>
      <c r="YE39" s="157">
        <v>35</v>
      </c>
      <c r="YF39" s="157">
        <v>50</v>
      </c>
      <c r="YG39" s="157">
        <v>0</v>
      </c>
      <c r="YH39" s="158">
        <f t="shared" si="106"/>
        <v>0.41176470588235292</v>
      </c>
      <c r="YI39" s="158" t="str">
        <f t="shared" si="107"/>
        <v>OK</v>
      </c>
      <c r="YK39" s="157" t="s">
        <v>55</v>
      </c>
      <c r="YL39" s="157">
        <v>85</v>
      </c>
      <c r="YM39" s="157">
        <v>35</v>
      </c>
      <c r="YN39" s="157">
        <v>50</v>
      </c>
      <c r="YO39" s="157">
        <v>0</v>
      </c>
      <c r="YP39" s="158">
        <v>0.41</v>
      </c>
      <c r="YQ39" s="158" t="str">
        <f t="shared" si="121"/>
        <v>OK</v>
      </c>
      <c r="YS39" s="157" t="s">
        <v>55</v>
      </c>
      <c r="YT39" s="157">
        <v>85</v>
      </c>
      <c r="YU39" s="157">
        <v>35</v>
      </c>
      <c r="YV39" s="157">
        <v>50</v>
      </c>
      <c r="YW39" s="157">
        <v>0</v>
      </c>
      <c r="YX39" s="158">
        <v>0.41</v>
      </c>
      <c r="YY39" s="158" t="str">
        <f t="shared" si="109"/>
        <v>OK</v>
      </c>
      <c r="ZA39" s="157" t="s">
        <v>55</v>
      </c>
      <c r="ZB39" s="157">
        <v>85</v>
      </c>
      <c r="ZC39" s="157">
        <v>35</v>
      </c>
      <c r="ZD39" s="157">
        <v>50</v>
      </c>
      <c r="ZE39" s="157">
        <v>0</v>
      </c>
      <c r="ZF39" s="158">
        <v>0.41</v>
      </c>
      <c r="ZG39" s="158" t="str">
        <f t="shared" si="122"/>
        <v>OK</v>
      </c>
      <c r="ZI39" s="157" t="s">
        <v>55</v>
      </c>
      <c r="ZJ39" s="157">
        <v>85</v>
      </c>
      <c r="ZK39" s="157">
        <v>35</v>
      </c>
      <c r="ZL39" s="157">
        <v>50</v>
      </c>
      <c r="ZM39" s="157">
        <v>0</v>
      </c>
      <c r="ZN39" s="158">
        <v>0.41</v>
      </c>
      <c r="ZO39" s="158" t="str">
        <f t="shared" si="111"/>
        <v>OK</v>
      </c>
    </row>
    <row r="40" spans="1:691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23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3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4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5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6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7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8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9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10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11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2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3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4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5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6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7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8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9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20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21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2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3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4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5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18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6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7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12"/>
        <v>0.99342105263157898</v>
      </c>
      <c r="ID40" s="4">
        <f t="shared" si="28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13"/>
        <v>0.99342105263157898</v>
      </c>
      <c r="IL40" s="4">
        <f t="shared" si="29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30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31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2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24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4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5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14"/>
        <v>0.99342105263157898</v>
      </c>
      <c r="KP40" s="4">
        <f t="shared" si="36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7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8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15"/>
        <v>0.99342105263157898</v>
      </c>
      <c r="LV40" s="4">
        <f t="shared" si="39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16"/>
        <v>0.99342105263157898</v>
      </c>
      <c r="MD40" s="158">
        <f t="shared" si="40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41"/>
        <v>0.99342105263157898</v>
      </c>
      <c r="ML40" s="158">
        <f t="shared" si="42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3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4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5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6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7"/>
        <v>0.99346405228758172</v>
      </c>
      <c r="OU40" s="158">
        <f t="shared" si="48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17"/>
        <v>0.99346405228758172</v>
      </c>
      <c r="PC40" s="158">
        <f t="shared" si="49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50"/>
        <v>0.99346405228758172</v>
      </c>
      <c r="PK40" s="158">
        <f t="shared" si="51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2"/>
        <v>0.99346405228758172</v>
      </c>
      <c r="PS40" s="158">
        <f t="shared" si="53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4"/>
        <v>0.99346405228758172</v>
      </c>
      <c r="QA40" s="158">
        <f t="shared" si="55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6"/>
        <v>0.99346405228758172</v>
      </c>
      <c r="QI40" s="158">
        <f t="shared" si="57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8"/>
        <v>0.99346405228758172</v>
      </c>
      <c r="QQ40" s="158">
        <f t="shared" si="59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60"/>
        <v>0.99346405228758172</v>
      </c>
      <c r="QY40" s="158">
        <f t="shared" si="61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2"/>
        <v>0.99346405228758172</v>
      </c>
      <c r="RG40" s="158">
        <f t="shared" si="63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4"/>
        <v>0.99346405228758172</v>
      </c>
      <c r="RO40" s="158">
        <f t="shared" si="65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6"/>
        <v>0.99346405228758172</v>
      </c>
      <c r="RW40" s="158">
        <f t="shared" si="67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8"/>
        <v>0.99346405228758172</v>
      </c>
      <c r="SE40" s="158">
        <f t="shared" si="69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70"/>
        <v>0.99346405228758172</v>
      </c>
      <c r="SM40" s="158">
        <f t="shared" si="71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2"/>
        <v>0.99346405228758172</v>
      </c>
      <c r="SU40" s="158">
        <f t="shared" si="73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4"/>
        <v>0.99346405228758172</v>
      </c>
      <c r="TC40" s="158">
        <f t="shared" si="75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6"/>
        <v>0.99346405228758172</v>
      </c>
      <c r="TK40" s="158">
        <f t="shared" si="77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8"/>
        <v>0.99346405228758172</v>
      </c>
      <c r="TS40" s="158">
        <f t="shared" si="79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80"/>
        <v>0.99346405228758172</v>
      </c>
      <c r="UA40" s="158">
        <f t="shared" si="81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2"/>
        <v>0.99346405228758172</v>
      </c>
      <c r="UI40" s="158">
        <f t="shared" si="83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4"/>
        <v>0.99346405228758172</v>
      </c>
      <c r="UQ40" s="158">
        <f t="shared" si="85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6"/>
        <v>0.99346405228758172</v>
      </c>
      <c r="UY40" s="158">
        <f t="shared" si="87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8"/>
        <v>0.99346405228758172</v>
      </c>
      <c r="VG40" s="158">
        <f t="shared" si="89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90"/>
        <v>0.99346405228758172</v>
      </c>
      <c r="VO40" s="158">
        <f t="shared" si="91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2"/>
        <v>0.99346405228758172</v>
      </c>
      <c r="VW40" s="158">
        <f t="shared" si="93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4"/>
        <v>0.99346405228758172</v>
      </c>
      <c r="WE40" s="158">
        <f t="shared" si="95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6"/>
        <v>0.99346405228758172</v>
      </c>
      <c r="WM40" s="158">
        <f t="shared" si="97"/>
        <v>0</v>
      </c>
      <c r="WO40" s="157" t="s">
        <v>56</v>
      </c>
      <c r="WP40" s="157">
        <v>153</v>
      </c>
      <c r="WQ40" s="157">
        <v>152</v>
      </c>
      <c r="WR40" s="157">
        <v>1</v>
      </c>
      <c r="WS40" s="157">
        <v>0</v>
      </c>
      <c r="WT40" s="158">
        <f t="shared" si="98"/>
        <v>0.99346405228758172</v>
      </c>
      <c r="WU40" s="158">
        <f t="shared" si="99"/>
        <v>0</v>
      </c>
      <c r="WW40" s="157" t="s">
        <v>56</v>
      </c>
      <c r="WX40" s="157">
        <v>153</v>
      </c>
      <c r="WY40" s="157">
        <v>152</v>
      </c>
      <c r="WZ40" s="157">
        <v>1</v>
      </c>
      <c r="XA40" s="157">
        <v>0</v>
      </c>
      <c r="XB40" s="158">
        <f t="shared" si="100"/>
        <v>0.99346405228758172</v>
      </c>
      <c r="XC40" s="158" t="str">
        <f t="shared" si="101"/>
        <v>OK</v>
      </c>
      <c r="XE40" s="157" t="s">
        <v>56</v>
      </c>
      <c r="XF40" s="157">
        <v>153</v>
      </c>
      <c r="XG40" s="157">
        <v>152</v>
      </c>
      <c r="XH40" s="157">
        <v>1</v>
      </c>
      <c r="XI40" s="157">
        <v>0</v>
      </c>
      <c r="XJ40" s="158">
        <f t="shared" si="102"/>
        <v>0.99346405228758172</v>
      </c>
      <c r="XK40" s="158" t="str">
        <f t="shared" si="119"/>
        <v>OK</v>
      </c>
      <c r="XM40" s="157" t="s">
        <v>56</v>
      </c>
      <c r="XN40" s="157">
        <v>153</v>
      </c>
      <c r="XO40" s="157">
        <v>152</v>
      </c>
      <c r="XP40" s="157">
        <v>1</v>
      </c>
      <c r="XQ40" s="157">
        <v>0</v>
      </c>
      <c r="XR40" s="158">
        <f t="shared" si="103"/>
        <v>0.99346405228758172</v>
      </c>
      <c r="XS40" s="158" t="str">
        <f t="shared" si="120"/>
        <v>OK</v>
      </c>
      <c r="XU40" s="157" t="s">
        <v>56</v>
      </c>
      <c r="XV40" s="157">
        <v>153</v>
      </c>
      <c r="XW40" s="157">
        <v>152</v>
      </c>
      <c r="XX40" s="157">
        <v>1</v>
      </c>
      <c r="XY40" s="157">
        <v>0</v>
      </c>
      <c r="XZ40" s="158">
        <f t="shared" si="104"/>
        <v>0.99346405228758172</v>
      </c>
      <c r="YA40" s="158" t="str">
        <f t="shared" si="105"/>
        <v>OK</v>
      </c>
      <c r="YC40" s="157" t="s">
        <v>56</v>
      </c>
      <c r="YD40" s="157">
        <v>153</v>
      </c>
      <c r="YE40" s="157">
        <v>152</v>
      </c>
      <c r="YF40" s="157">
        <v>1</v>
      </c>
      <c r="YG40" s="157">
        <v>0</v>
      </c>
      <c r="YH40" s="158">
        <f t="shared" si="106"/>
        <v>0.99346405228758172</v>
      </c>
      <c r="YI40" s="158" t="str">
        <f t="shared" si="107"/>
        <v>OK</v>
      </c>
      <c r="YK40" s="157" t="s">
        <v>56</v>
      </c>
      <c r="YL40" s="157">
        <v>153</v>
      </c>
      <c r="YM40" s="157">
        <v>152</v>
      </c>
      <c r="YN40" s="157">
        <v>1</v>
      </c>
      <c r="YO40" s="157">
        <v>0</v>
      </c>
      <c r="YP40" s="158">
        <v>0.99</v>
      </c>
      <c r="YQ40" s="158" t="str">
        <f t="shared" si="121"/>
        <v>OK</v>
      </c>
      <c r="YS40" s="157" t="s">
        <v>56</v>
      </c>
      <c r="YT40" s="157">
        <v>153</v>
      </c>
      <c r="YU40" s="157">
        <v>152</v>
      </c>
      <c r="YV40" s="157">
        <v>1</v>
      </c>
      <c r="YW40" s="157">
        <v>0</v>
      </c>
      <c r="YX40" s="158">
        <v>0.99</v>
      </c>
      <c r="YY40" s="158" t="str">
        <f t="shared" si="109"/>
        <v>OK</v>
      </c>
      <c r="ZA40" s="157" t="s">
        <v>56</v>
      </c>
      <c r="ZB40" s="157">
        <v>153</v>
      </c>
      <c r="ZC40" s="157">
        <v>153</v>
      </c>
      <c r="ZD40" s="157">
        <v>0</v>
      </c>
      <c r="ZE40" s="157">
        <v>0</v>
      </c>
      <c r="ZF40" s="158">
        <v>1</v>
      </c>
      <c r="ZG40" s="158" t="str">
        <f t="shared" si="122"/>
        <v>Fail:1%</v>
      </c>
      <c r="ZI40" s="157" t="s">
        <v>56</v>
      </c>
      <c r="ZJ40" s="157">
        <v>153</v>
      </c>
      <c r="ZK40" s="157">
        <v>152</v>
      </c>
      <c r="ZL40" s="157">
        <v>1</v>
      </c>
      <c r="ZM40" s="157">
        <v>0</v>
      </c>
      <c r="ZN40" s="158">
        <v>0.99</v>
      </c>
      <c r="ZO40" s="158" t="str">
        <f t="shared" si="111"/>
        <v>OK</v>
      </c>
    </row>
    <row r="41" spans="1:691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23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3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4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5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6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7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8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9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10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11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2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3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4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5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6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7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8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9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20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21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2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3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4"/>
        <v>0</v>
      </c>
      <c r="GP41" s="4"/>
      <c r="GX41" s="111">
        <f t="shared" si="118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7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12"/>
        <v>0.82089552238805974</v>
      </c>
      <c r="ID41" s="4">
        <f t="shared" si="28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13"/>
        <v>0.82089552238805974</v>
      </c>
      <c r="IL41" s="4">
        <f t="shared" si="29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30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31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2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24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4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5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14"/>
        <v>0.82089552238805974</v>
      </c>
      <c r="KP41" s="4">
        <f t="shared" si="36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7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8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15"/>
        <v>0.82089552238805974</v>
      </c>
      <c r="LV41" s="4">
        <f t="shared" si="39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16"/>
        <v>0.82089552238805974</v>
      </c>
      <c r="MD41" s="158">
        <f t="shared" si="40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41"/>
        <v>0.82089552238805974</v>
      </c>
      <c r="ML41" s="158">
        <f t="shared" si="42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3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4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5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6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7"/>
        <v>0.82089552238805974</v>
      </c>
      <c r="OU41" s="158">
        <f t="shared" si="48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17"/>
        <v>0.82089552238805974</v>
      </c>
      <c r="PC41" s="158">
        <f t="shared" si="49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50"/>
        <v>0.82089552238805974</v>
      </c>
      <c r="PK41" s="158">
        <f t="shared" si="51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2"/>
        <v>0.82089552238805974</v>
      </c>
      <c r="PS41" s="158">
        <f t="shared" si="53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4"/>
        <v>0.82089552238805974</v>
      </c>
      <c r="QA41" s="158">
        <f t="shared" si="55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6"/>
        <v>0.82089552238805974</v>
      </c>
      <c r="QI41" s="158">
        <f t="shared" si="57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8"/>
        <v>0.82089552238805974</v>
      </c>
      <c r="QQ41" s="158">
        <f t="shared" si="59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60"/>
        <v>0.82089552238805974</v>
      </c>
      <c r="QY41" s="158">
        <f t="shared" si="61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2"/>
        <v>0.82089552238805974</v>
      </c>
      <c r="RG41" s="158">
        <f t="shared" si="63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4"/>
        <v>0.82089552238805974</v>
      </c>
      <c r="RO41" s="158">
        <f t="shared" si="65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6"/>
        <v>0.82089552238805974</v>
      </c>
      <c r="RW41" s="158">
        <f t="shared" si="67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8"/>
        <v>0.82089552238805974</v>
      </c>
      <c r="SE41" s="158">
        <f t="shared" si="69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70"/>
        <v>0.82089552238805974</v>
      </c>
      <c r="SM41" s="158">
        <f t="shared" si="71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2"/>
        <v>0.82089552238805974</v>
      </c>
      <c r="SU41" s="158">
        <f t="shared" si="73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4"/>
        <v>0.82089552238805974</v>
      </c>
      <c r="TC41" s="158">
        <f t="shared" si="75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6"/>
        <v>0.82089552238805974</v>
      </c>
      <c r="TK41" s="158">
        <f t="shared" si="77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8"/>
        <v>0.82089552238805974</v>
      </c>
      <c r="TS41" s="158">
        <f t="shared" si="79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80"/>
        <v>0.82089552238805974</v>
      </c>
      <c r="UA41" s="158">
        <f t="shared" si="81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2"/>
        <v>0.82089552238805974</v>
      </c>
      <c r="UI41" s="158">
        <f t="shared" si="83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4"/>
        <v>0.82089552238805974</v>
      </c>
      <c r="UQ41" s="158">
        <f t="shared" si="85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6"/>
        <v>0.82089552238805974</v>
      </c>
      <c r="UY41" s="158">
        <f t="shared" si="87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8"/>
        <v>0.82089552238805974</v>
      </c>
      <c r="VG41" s="158">
        <f t="shared" si="89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90"/>
        <v>0.82089552238805974</v>
      </c>
      <c r="VO41" s="158">
        <f t="shared" si="91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2"/>
        <v>0.82089552238805974</v>
      </c>
      <c r="VW41" s="158">
        <f t="shared" si="93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4"/>
        <v>0.82089552238805974</v>
      </c>
      <c r="WE41" s="158">
        <f t="shared" si="95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6"/>
        <v>0.82089552238805974</v>
      </c>
      <c r="WM41" s="158">
        <f t="shared" si="97"/>
        <v>0</v>
      </c>
      <c r="WO41" s="157" t="s">
        <v>57</v>
      </c>
      <c r="WP41" s="157">
        <v>67</v>
      </c>
      <c r="WQ41" s="157">
        <v>55</v>
      </c>
      <c r="WR41" s="157">
        <v>11</v>
      </c>
      <c r="WS41" s="157">
        <v>1</v>
      </c>
      <c r="WT41" s="158">
        <f t="shared" si="98"/>
        <v>0.82089552238805974</v>
      </c>
      <c r="WU41" s="158">
        <f t="shared" si="99"/>
        <v>0</v>
      </c>
      <c r="WW41" s="157" t="s">
        <v>57</v>
      </c>
      <c r="WX41" s="157">
        <v>67</v>
      </c>
      <c r="WY41" s="157">
        <v>55</v>
      </c>
      <c r="WZ41" s="157">
        <v>11</v>
      </c>
      <c r="XA41" s="157">
        <v>1</v>
      </c>
      <c r="XB41" s="158">
        <f t="shared" si="100"/>
        <v>0.82089552238805974</v>
      </c>
      <c r="XC41" s="158" t="str">
        <f t="shared" si="101"/>
        <v>OK</v>
      </c>
      <c r="XE41" s="157" t="s">
        <v>57</v>
      </c>
      <c r="XF41" s="157">
        <v>67</v>
      </c>
      <c r="XG41" s="157">
        <v>55</v>
      </c>
      <c r="XH41" s="157">
        <v>11</v>
      </c>
      <c r="XI41" s="157">
        <v>1</v>
      </c>
      <c r="XJ41" s="158">
        <f t="shared" si="102"/>
        <v>0.82089552238805974</v>
      </c>
      <c r="XK41" s="158" t="str">
        <f t="shared" si="119"/>
        <v>OK</v>
      </c>
      <c r="XM41" s="157" t="s">
        <v>57</v>
      </c>
      <c r="XN41" s="157">
        <v>67</v>
      </c>
      <c r="XO41" s="157">
        <v>55</v>
      </c>
      <c r="XP41" s="157">
        <v>11</v>
      </c>
      <c r="XQ41" s="157">
        <v>1</v>
      </c>
      <c r="XR41" s="158">
        <f t="shared" si="103"/>
        <v>0.82089552238805974</v>
      </c>
      <c r="XS41" s="158" t="str">
        <f t="shared" si="120"/>
        <v>OK</v>
      </c>
      <c r="XU41" s="157" t="s">
        <v>57</v>
      </c>
      <c r="XV41" s="157">
        <v>67</v>
      </c>
      <c r="XW41" s="157">
        <v>55</v>
      </c>
      <c r="XX41" s="157">
        <v>11</v>
      </c>
      <c r="XY41" s="157">
        <v>1</v>
      </c>
      <c r="XZ41" s="158">
        <f t="shared" si="104"/>
        <v>0.82089552238805974</v>
      </c>
      <c r="YA41" s="158" t="str">
        <f t="shared" si="105"/>
        <v>OK</v>
      </c>
      <c r="YC41" s="157" t="s">
        <v>57</v>
      </c>
      <c r="YD41" s="157">
        <v>67</v>
      </c>
      <c r="YE41" s="157">
        <v>55</v>
      </c>
      <c r="YF41" s="157">
        <v>11</v>
      </c>
      <c r="YG41" s="157">
        <v>1</v>
      </c>
      <c r="YH41" s="158">
        <f t="shared" si="106"/>
        <v>0.82089552238805974</v>
      </c>
      <c r="YI41" s="158" t="str">
        <f t="shared" si="107"/>
        <v>OK</v>
      </c>
      <c r="YK41" s="157" t="s">
        <v>57</v>
      </c>
      <c r="YL41" s="157">
        <v>67</v>
      </c>
      <c r="YM41" s="157">
        <v>55</v>
      </c>
      <c r="YN41" s="157">
        <v>11</v>
      </c>
      <c r="YO41" s="157">
        <v>1</v>
      </c>
      <c r="YP41" s="158">
        <v>0.82</v>
      </c>
      <c r="YQ41" s="158" t="str">
        <f t="shared" si="121"/>
        <v>OK</v>
      </c>
      <c r="YS41" s="157" t="s">
        <v>57</v>
      </c>
      <c r="YT41" s="157">
        <v>67</v>
      </c>
      <c r="YU41" s="157">
        <v>55</v>
      </c>
      <c r="YV41" s="157">
        <v>11</v>
      </c>
      <c r="YW41" s="157">
        <v>1</v>
      </c>
      <c r="YX41" s="158">
        <v>0.82</v>
      </c>
      <c r="YY41" s="158" t="str">
        <f t="shared" si="109"/>
        <v>OK</v>
      </c>
      <c r="ZA41" s="157" t="s">
        <v>57</v>
      </c>
      <c r="ZB41" s="157">
        <v>67</v>
      </c>
      <c r="ZC41" s="157">
        <v>55</v>
      </c>
      <c r="ZD41" s="157">
        <v>11</v>
      </c>
      <c r="ZE41" s="157">
        <v>1</v>
      </c>
      <c r="ZF41" s="158">
        <v>0.82</v>
      </c>
      <c r="ZG41" s="158" t="str">
        <f t="shared" si="122"/>
        <v>OK</v>
      </c>
      <c r="ZI41" s="157" t="s">
        <v>57</v>
      </c>
      <c r="ZJ41" s="157">
        <v>67</v>
      </c>
      <c r="ZK41" s="157">
        <v>55</v>
      </c>
      <c r="ZL41" s="157">
        <v>11</v>
      </c>
      <c r="ZM41" s="157">
        <v>1</v>
      </c>
      <c r="ZN41" s="158">
        <v>0.82</v>
      </c>
      <c r="ZO41" s="158" t="str">
        <f t="shared" si="111"/>
        <v>OK</v>
      </c>
    </row>
    <row r="42" spans="1:691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23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3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4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5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6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7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8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9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10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11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2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3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4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5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6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7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8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9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20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21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2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3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4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5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18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6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7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8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9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30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31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2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24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4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5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6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7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8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9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16"/>
        <v>1</v>
      </c>
      <c r="MD42" s="158">
        <f t="shared" si="40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41"/>
        <v>1</v>
      </c>
      <c r="ML42" s="158">
        <f t="shared" si="42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3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4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5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6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8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9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50"/>
        <v>1</v>
      </c>
      <c r="PK42" s="158">
        <f t="shared" si="51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2"/>
        <v>1</v>
      </c>
      <c r="PS42" s="158">
        <f t="shared" si="53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4"/>
        <v>1</v>
      </c>
      <c r="QA42" s="158">
        <f t="shared" si="55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6"/>
        <v>1</v>
      </c>
      <c r="QI42" s="158">
        <f t="shared" si="57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8"/>
        <v>1</v>
      </c>
      <c r="QQ42" s="158">
        <f t="shared" si="59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60"/>
        <v>1</v>
      </c>
      <c r="QY42" s="158">
        <f t="shared" si="61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2"/>
        <v>1</v>
      </c>
      <c r="RG42" s="158">
        <f t="shared" si="63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4"/>
        <v>1</v>
      </c>
      <c r="RO42" s="158">
        <f t="shared" si="65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6"/>
        <v>1</v>
      </c>
      <c r="RW42" s="158">
        <f t="shared" si="67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8"/>
        <v>1</v>
      </c>
      <c r="SE42" s="158">
        <f t="shared" si="69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70"/>
        <v>1</v>
      </c>
      <c r="SM42" s="158">
        <f t="shared" si="71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2"/>
        <v>1</v>
      </c>
      <c r="SU42" s="158">
        <f t="shared" si="73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4"/>
        <v>1</v>
      </c>
      <c r="TC42" s="158">
        <f t="shared" si="75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6"/>
        <v>1</v>
      </c>
      <c r="TK42" s="158">
        <f t="shared" si="77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8"/>
        <v>1</v>
      </c>
      <c r="TS42" s="158">
        <f t="shared" si="79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80"/>
        <v>1</v>
      </c>
      <c r="UA42" s="158">
        <f t="shared" si="81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2"/>
        <v>1</v>
      </c>
      <c r="UI42" s="158">
        <f t="shared" si="83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4"/>
        <v>1</v>
      </c>
      <c r="UQ42" s="158">
        <f t="shared" si="85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6"/>
        <v>1</v>
      </c>
      <c r="UY42" s="158">
        <f t="shared" si="87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8"/>
        <v>1</v>
      </c>
      <c r="VG42" s="158">
        <f t="shared" si="89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90"/>
        <v>1</v>
      </c>
      <c r="VO42" s="158">
        <f t="shared" si="91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2"/>
        <v>1</v>
      </c>
      <c r="VW42" s="158">
        <f t="shared" si="93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4"/>
        <v>1</v>
      </c>
      <c r="WE42" s="158">
        <f t="shared" si="95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6"/>
        <v>1</v>
      </c>
      <c r="WM42" s="158">
        <f t="shared" si="97"/>
        <v>0</v>
      </c>
      <c r="WO42" s="161" t="s">
        <v>58</v>
      </c>
      <c r="WP42" s="157">
        <v>3</v>
      </c>
      <c r="WQ42" s="157">
        <v>3</v>
      </c>
      <c r="WR42" s="157">
        <v>0</v>
      </c>
      <c r="WS42" s="157">
        <v>0</v>
      </c>
      <c r="WT42" s="158">
        <f t="shared" si="98"/>
        <v>1</v>
      </c>
      <c r="WU42" s="158">
        <f t="shared" si="99"/>
        <v>0</v>
      </c>
      <c r="WW42" s="161" t="s">
        <v>58</v>
      </c>
      <c r="WX42" s="157">
        <v>3</v>
      </c>
      <c r="WY42" s="157">
        <v>3</v>
      </c>
      <c r="WZ42" s="157">
        <v>0</v>
      </c>
      <c r="XA42" s="157">
        <v>0</v>
      </c>
      <c r="XB42" s="158">
        <f t="shared" si="100"/>
        <v>1</v>
      </c>
      <c r="XC42" s="158" t="str">
        <f t="shared" si="101"/>
        <v>OK</v>
      </c>
      <c r="XE42" s="161" t="s">
        <v>58</v>
      </c>
      <c r="XF42" s="157">
        <f>9-6</f>
        <v>3</v>
      </c>
      <c r="XG42" s="157">
        <v>3</v>
      </c>
      <c r="XH42" s="157">
        <v>0</v>
      </c>
      <c r="XI42" s="157">
        <f>6-6</f>
        <v>0</v>
      </c>
      <c r="XJ42" s="158">
        <f t="shared" si="102"/>
        <v>1</v>
      </c>
      <c r="XK42" s="158" t="str">
        <f t="shared" si="119"/>
        <v>OK</v>
      </c>
      <c r="XM42" s="161" t="s">
        <v>58</v>
      </c>
      <c r="XN42" s="157">
        <f>9</f>
        <v>9</v>
      </c>
      <c r="XO42" s="157">
        <v>3</v>
      </c>
      <c r="XP42" s="157">
        <f>0+6</f>
        <v>6</v>
      </c>
      <c r="XQ42" s="157">
        <f>6-6</f>
        <v>0</v>
      </c>
      <c r="XR42" s="158">
        <f t="shared" si="103"/>
        <v>0.33333333333333331</v>
      </c>
      <c r="XS42" s="158" t="str">
        <f t="shared" si="120"/>
        <v>Fail:-67%</v>
      </c>
      <c r="XU42" s="161" t="s">
        <v>58</v>
      </c>
      <c r="XV42" s="157">
        <v>3</v>
      </c>
      <c r="XW42" s="157">
        <v>3</v>
      </c>
      <c r="XX42" s="157">
        <v>0</v>
      </c>
      <c r="XY42" s="157">
        <v>0</v>
      </c>
      <c r="XZ42" s="158">
        <f t="shared" si="104"/>
        <v>1</v>
      </c>
      <c r="YA42" s="158" t="str">
        <f t="shared" si="105"/>
        <v>OK</v>
      </c>
      <c r="YC42" s="161" t="s">
        <v>58</v>
      </c>
      <c r="YD42" s="157">
        <v>9</v>
      </c>
      <c r="YE42" s="157">
        <v>3</v>
      </c>
      <c r="YF42" s="157">
        <v>6</v>
      </c>
      <c r="YG42" s="157">
        <v>0</v>
      </c>
      <c r="YH42" s="158">
        <f t="shared" si="106"/>
        <v>0.33333333333333331</v>
      </c>
      <c r="YI42" s="110" t="str">
        <f t="shared" si="107"/>
        <v>OK</v>
      </c>
      <c r="YK42" s="161" t="s">
        <v>58</v>
      </c>
      <c r="YL42" s="157">
        <v>3</v>
      </c>
      <c r="YM42" s="157">
        <v>3</v>
      </c>
      <c r="YN42" s="157">
        <v>0</v>
      </c>
      <c r="YO42" s="157">
        <v>0</v>
      </c>
      <c r="YP42" s="158">
        <v>1</v>
      </c>
      <c r="YQ42" s="158" t="str">
        <f t="shared" si="121"/>
        <v>OK</v>
      </c>
      <c r="YS42" s="161" t="s">
        <v>58</v>
      </c>
      <c r="YT42" s="157">
        <v>9</v>
      </c>
      <c r="YU42" s="157">
        <v>3</v>
      </c>
      <c r="YV42" s="157">
        <v>6</v>
      </c>
      <c r="YW42" s="157">
        <v>0</v>
      </c>
      <c r="YX42" s="158">
        <v>0.33</v>
      </c>
      <c r="YY42" s="110" t="str">
        <f t="shared" si="109"/>
        <v>OK</v>
      </c>
      <c r="ZA42" s="161" t="s">
        <v>58</v>
      </c>
      <c r="ZB42" s="157">
        <v>3</v>
      </c>
      <c r="ZC42" s="157">
        <v>3</v>
      </c>
      <c r="ZD42" s="157">
        <v>0</v>
      </c>
      <c r="ZE42" s="157">
        <v>0</v>
      </c>
      <c r="ZF42" s="158">
        <v>1</v>
      </c>
      <c r="ZG42" s="158" t="str">
        <f t="shared" si="122"/>
        <v>OK</v>
      </c>
      <c r="ZI42" s="161" t="s">
        <v>58</v>
      </c>
      <c r="ZJ42" s="157">
        <v>9</v>
      </c>
      <c r="ZK42" s="157">
        <v>3</v>
      </c>
      <c r="ZL42" s="157">
        <v>6</v>
      </c>
      <c r="ZM42" s="157">
        <v>0</v>
      </c>
      <c r="ZN42" s="158">
        <v>0.33</v>
      </c>
      <c r="ZO42" s="110" t="str">
        <f t="shared" si="111"/>
        <v>OK</v>
      </c>
    </row>
    <row r="43" spans="1:691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23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3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4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5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6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7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8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9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10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11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2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3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4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5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6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7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8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9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20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21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2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3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4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5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18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6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7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12"/>
        <v>0.96296296296296291</v>
      </c>
      <c r="ID43" s="4">
        <f t="shared" si="28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13"/>
        <v>0.96296296296296291</v>
      </c>
      <c r="IL43" s="4">
        <f t="shared" si="29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30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31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2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24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4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5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6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7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8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9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16"/>
        <v>0.96296296296296291</v>
      </c>
      <c r="MD43" s="158">
        <f t="shared" si="40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41"/>
        <v>0.96296296296296291</v>
      </c>
      <c r="ML43" s="158">
        <f t="shared" si="42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3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4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5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6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8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9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50"/>
        <v>0.96296296296296291</v>
      </c>
      <c r="PK43" s="158">
        <f t="shared" si="51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2"/>
        <v>0.96296296296296291</v>
      </c>
      <c r="PS43" s="158">
        <f t="shared" si="53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4"/>
        <v>0.96296296296296291</v>
      </c>
      <c r="QA43" s="158">
        <f t="shared" si="55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6"/>
        <v>0.96296296296296291</v>
      </c>
      <c r="QI43" s="158">
        <f t="shared" si="57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8"/>
        <v>0.96296296296296291</v>
      </c>
      <c r="QQ43" s="158">
        <f t="shared" si="59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60"/>
        <v>0.96296296296296291</v>
      </c>
      <c r="QY43" s="158">
        <f t="shared" si="61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2"/>
        <v>0.96296296296296291</v>
      </c>
      <c r="RG43" s="158">
        <f t="shared" si="63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4"/>
        <v>0.96296296296296291</v>
      </c>
      <c r="RO43" s="158">
        <f t="shared" si="65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6"/>
        <v>0.96296296296296291</v>
      </c>
      <c r="RW43" s="158">
        <f t="shared" si="67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8"/>
        <v>0.96296296296296291</v>
      </c>
      <c r="SE43" s="158">
        <f t="shared" si="69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70"/>
        <v>0.96296296296296291</v>
      </c>
      <c r="SM43" s="158">
        <f t="shared" si="71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2"/>
        <v>0.96296296296296291</v>
      </c>
      <c r="SU43" s="158">
        <f t="shared" si="73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4"/>
        <v>0.96296296296296291</v>
      </c>
      <c r="TC43" s="158">
        <f t="shared" si="75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6"/>
        <v>0.96296296296296291</v>
      </c>
      <c r="TK43" s="158">
        <f t="shared" si="77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8"/>
        <v>0.96296296296296291</v>
      </c>
      <c r="TS43" s="158">
        <f t="shared" si="79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80"/>
        <v>0.96296296296296291</v>
      </c>
      <c r="UA43" s="158">
        <f t="shared" si="81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2"/>
        <v>0.96296296296296291</v>
      </c>
      <c r="UI43" s="158">
        <f t="shared" si="83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4"/>
        <v>0.96296296296296291</v>
      </c>
      <c r="UQ43" s="158">
        <f t="shared" si="85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6"/>
        <v>0.96296296296296291</v>
      </c>
      <c r="UY43" s="158">
        <f t="shared" si="87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8"/>
        <v>0.96296296296296291</v>
      </c>
      <c r="VG43" s="158">
        <f t="shared" si="89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90"/>
        <v>0.96296296296296291</v>
      </c>
      <c r="VO43" s="158">
        <f t="shared" si="91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2"/>
        <v>0.96296296296296291</v>
      </c>
      <c r="VW43" s="158">
        <f t="shared" si="93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4"/>
        <v>0.96296296296296291</v>
      </c>
      <c r="WE43" s="158">
        <f t="shared" si="95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6"/>
        <v>0.96296296296296291</v>
      </c>
      <c r="WM43" s="158">
        <f t="shared" si="97"/>
        <v>0</v>
      </c>
      <c r="WO43" s="163" t="s">
        <v>59</v>
      </c>
      <c r="WP43" s="157">
        <v>27</v>
      </c>
      <c r="WQ43" s="157">
        <v>26</v>
      </c>
      <c r="WR43" s="157">
        <v>1</v>
      </c>
      <c r="WS43" s="157">
        <v>0</v>
      </c>
      <c r="WT43" s="158">
        <f t="shared" si="98"/>
        <v>0.96296296296296291</v>
      </c>
      <c r="WU43" s="158">
        <f t="shared" si="99"/>
        <v>0</v>
      </c>
      <c r="WW43" s="163" t="s">
        <v>59</v>
      </c>
      <c r="WX43" s="157">
        <v>27</v>
      </c>
      <c r="WY43" s="157">
        <v>26</v>
      </c>
      <c r="WZ43" s="157">
        <v>1</v>
      </c>
      <c r="XA43" s="157">
        <v>0</v>
      </c>
      <c r="XB43" s="158">
        <f t="shared" si="100"/>
        <v>0.96296296296296291</v>
      </c>
      <c r="XC43" s="158" t="str">
        <f t="shared" si="101"/>
        <v>OK</v>
      </c>
      <c r="XE43" s="163" t="s">
        <v>59</v>
      </c>
      <c r="XF43" s="157">
        <f>32-5</f>
        <v>27</v>
      </c>
      <c r="XG43" s="157">
        <v>26</v>
      </c>
      <c r="XH43" s="157">
        <v>1</v>
      </c>
      <c r="XI43" s="157">
        <f>5-5</f>
        <v>0</v>
      </c>
      <c r="XJ43" s="158">
        <f t="shared" si="102"/>
        <v>0.96296296296296291</v>
      </c>
      <c r="XK43" s="158" t="str">
        <f t="shared" si="119"/>
        <v>OK</v>
      </c>
      <c r="XM43" s="163" t="s">
        <v>59</v>
      </c>
      <c r="XN43" s="157">
        <f>32</f>
        <v>32</v>
      </c>
      <c r="XO43" s="157">
        <f>26+5</f>
        <v>31</v>
      </c>
      <c r="XP43" s="157">
        <v>1</v>
      </c>
      <c r="XQ43" s="157">
        <f>5-5</f>
        <v>0</v>
      </c>
      <c r="XR43" s="158">
        <f t="shared" si="103"/>
        <v>0.96875</v>
      </c>
      <c r="XS43" s="158" t="str">
        <f t="shared" si="120"/>
        <v>Fail:1%</v>
      </c>
      <c r="XU43" s="163" t="s">
        <v>59</v>
      </c>
      <c r="XV43" s="157">
        <v>27</v>
      </c>
      <c r="XW43" s="157">
        <v>26</v>
      </c>
      <c r="XX43" s="157">
        <v>1</v>
      </c>
      <c r="XY43" s="157">
        <v>0</v>
      </c>
      <c r="XZ43" s="158">
        <f t="shared" si="104"/>
        <v>0.96296296296296291</v>
      </c>
      <c r="YA43" s="158" t="str">
        <f t="shared" si="105"/>
        <v>OK</v>
      </c>
      <c r="YC43" s="163" t="s">
        <v>59</v>
      </c>
      <c r="YD43" s="157">
        <v>32</v>
      </c>
      <c r="YE43" s="157">
        <v>31</v>
      </c>
      <c r="YF43" s="157">
        <v>1</v>
      </c>
      <c r="YG43" s="157">
        <v>0</v>
      </c>
      <c r="YH43" s="158">
        <f t="shared" si="106"/>
        <v>0.96875</v>
      </c>
      <c r="YI43" s="110" t="str">
        <f t="shared" si="107"/>
        <v>OK</v>
      </c>
      <c r="YK43" s="163" t="s">
        <v>59</v>
      </c>
      <c r="YL43" s="157">
        <v>27</v>
      </c>
      <c r="YM43" s="157">
        <v>26</v>
      </c>
      <c r="YN43" s="157">
        <v>1</v>
      </c>
      <c r="YO43" s="157">
        <v>0</v>
      </c>
      <c r="YP43" s="158">
        <v>0.96</v>
      </c>
      <c r="YQ43" s="158" t="str">
        <f t="shared" si="121"/>
        <v>OK</v>
      </c>
      <c r="YS43" s="163" t="s">
        <v>59</v>
      </c>
      <c r="YT43" s="157">
        <v>32</v>
      </c>
      <c r="YU43" s="157">
        <v>31</v>
      </c>
      <c r="YV43" s="157">
        <v>1</v>
      </c>
      <c r="YW43" s="157">
        <v>0</v>
      </c>
      <c r="YX43" s="158">
        <v>0.97</v>
      </c>
      <c r="YY43" s="110" t="str">
        <f t="shared" si="109"/>
        <v>OK</v>
      </c>
      <c r="ZA43" s="163" t="s">
        <v>59</v>
      </c>
      <c r="ZB43" s="157">
        <v>27</v>
      </c>
      <c r="ZC43" s="157">
        <v>24</v>
      </c>
      <c r="ZD43" s="157">
        <v>3</v>
      </c>
      <c r="ZE43" s="157">
        <v>0</v>
      </c>
      <c r="ZF43" s="158">
        <v>0.89</v>
      </c>
      <c r="ZG43" s="158" t="str">
        <f t="shared" si="122"/>
        <v>Fail:-7%</v>
      </c>
      <c r="ZI43" s="163" t="s">
        <v>59</v>
      </c>
      <c r="ZJ43" s="157">
        <v>32</v>
      </c>
      <c r="ZK43" s="157">
        <v>31</v>
      </c>
      <c r="ZL43" s="157">
        <v>1</v>
      </c>
      <c r="ZM43" s="157">
        <v>0</v>
      </c>
      <c r="ZN43" s="158">
        <v>0.97</v>
      </c>
      <c r="ZO43" s="110" t="str">
        <f t="shared" si="111"/>
        <v>OK</v>
      </c>
    </row>
    <row r="44" spans="1:691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23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3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4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5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6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7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8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9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10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11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2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3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4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5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6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7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8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9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20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21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2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3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4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5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18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6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7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12"/>
        <v>1</v>
      </c>
      <c r="ID44" s="4">
        <f t="shared" si="28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13"/>
        <v>1</v>
      </c>
      <c r="IL44" s="4">
        <f t="shared" si="29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30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31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2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24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4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5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14"/>
        <v>1</v>
      </c>
      <c r="KP44" s="4">
        <f t="shared" si="36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7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8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15"/>
        <v>1</v>
      </c>
      <c r="LV44" s="4">
        <f t="shared" si="39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16"/>
        <v>1</v>
      </c>
      <c r="MD44" s="158">
        <f t="shared" si="40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41"/>
        <v>1</v>
      </c>
      <c r="ML44" s="158">
        <f t="shared" si="42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3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4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5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6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7"/>
        <v>1</v>
      </c>
      <c r="OU44" s="158">
        <f t="shared" si="48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17"/>
        <v>1</v>
      </c>
      <c r="PC44" s="158">
        <f t="shared" si="49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50"/>
        <v>1</v>
      </c>
      <c r="PK44" s="158">
        <f t="shared" si="51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2"/>
        <v>1</v>
      </c>
      <c r="PS44" s="158">
        <f t="shared" si="53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4"/>
        <v>1</v>
      </c>
      <c r="QA44" s="158">
        <f t="shared" si="55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6"/>
        <v>1</v>
      </c>
      <c r="QI44" s="158">
        <f t="shared" si="57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8"/>
        <v>1</v>
      </c>
      <c r="QQ44" s="158">
        <f t="shared" si="59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60"/>
        <v>1</v>
      </c>
      <c r="QY44" s="158">
        <f t="shared" si="61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2"/>
        <v>1</v>
      </c>
      <c r="RG44" s="158">
        <f t="shared" si="63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4"/>
        <v>1</v>
      </c>
      <c r="RO44" s="158">
        <f t="shared" si="65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6"/>
        <v>1</v>
      </c>
      <c r="RW44" s="158">
        <f t="shared" si="67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8"/>
        <v>1</v>
      </c>
      <c r="SE44" s="158">
        <f t="shared" si="69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70"/>
        <v>1</v>
      </c>
      <c r="SM44" s="158">
        <f t="shared" si="71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2"/>
        <v>1</v>
      </c>
      <c r="SU44" s="158">
        <f t="shared" si="73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4"/>
        <v>1</v>
      </c>
      <c r="TC44" s="158">
        <f t="shared" si="75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6"/>
        <v>1</v>
      </c>
      <c r="TK44" s="158">
        <f t="shared" si="77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8"/>
        <v>1</v>
      </c>
      <c r="TS44" s="158">
        <f t="shared" si="79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80"/>
        <v>1</v>
      </c>
      <c r="UA44" s="158">
        <f t="shared" si="81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2"/>
        <v>1</v>
      </c>
      <c r="UI44" s="158">
        <f t="shared" si="83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4"/>
        <v>1</v>
      </c>
      <c r="UQ44" s="158">
        <f t="shared" si="85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6"/>
        <v>1</v>
      </c>
      <c r="UY44" s="158">
        <f t="shared" si="87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8"/>
        <v>1</v>
      </c>
      <c r="VG44" s="158">
        <f t="shared" si="89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90"/>
        <v>1</v>
      </c>
      <c r="VO44" s="158">
        <f t="shared" si="91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2"/>
        <v>1</v>
      </c>
      <c r="VW44" s="158">
        <f t="shared" si="93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4"/>
        <v>1</v>
      </c>
      <c r="WE44" s="158">
        <f t="shared" si="95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6"/>
        <v>1</v>
      </c>
      <c r="WM44" s="158">
        <f t="shared" si="97"/>
        <v>0</v>
      </c>
      <c r="WO44" s="157" t="s">
        <v>60</v>
      </c>
      <c r="WP44" s="157">
        <v>6</v>
      </c>
      <c r="WQ44" s="157">
        <v>6</v>
      </c>
      <c r="WR44" s="157">
        <v>0</v>
      </c>
      <c r="WS44" s="157">
        <v>0</v>
      </c>
      <c r="WT44" s="158">
        <f t="shared" si="98"/>
        <v>1</v>
      </c>
      <c r="WU44" s="158">
        <f t="shared" si="99"/>
        <v>0</v>
      </c>
      <c r="WW44" s="157" t="s">
        <v>60</v>
      </c>
      <c r="WX44" s="157">
        <v>6</v>
      </c>
      <c r="WY44" s="157">
        <v>6</v>
      </c>
      <c r="WZ44" s="157">
        <v>0</v>
      </c>
      <c r="XA44" s="157">
        <v>0</v>
      </c>
      <c r="XB44" s="158">
        <f t="shared" si="100"/>
        <v>1</v>
      </c>
      <c r="XC44" s="158" t="str">
        <f t="shared" si="101"/>
        <v>OK</v>
      </c>
      <c r="XE44" s="157" t="s">
        <v>60</v>
      </c>
      <c r="XF44" s="157">
        <v>6</v>
      </c>
      <c r="XG44" s="157">
        <v>6</v>
      </c>
      <c r="XH44" s="157">
        <v>0</v>
      </c>
      <c r="XI44" s="157">
        <v>0</v>
      </c>
      <c r="XJ44" s="158">
        <f t="shared" si="102"/>
        <v>1</v>
      </c>
      <c r="XK44" s="158" t="str">
        <f t="shared" si="119"/>
        <v>OK</v>
      </c>
      <c r="XM44" s="157" t="s">
        <v>60</v>
      </c>
      <c r="XN44" s="157">
        <v>6</v>
      </c>
      <c r="XO44" s="157">
        <v>6</v>
      </c>
      <c r="XP44" s="157">
        <v>0</v>
      </c>
      <c r="XQ44" s="157">
        <v>0</v>
      </c>
      <c r="XR44" s="158">
        <f t="shared" si="103"/>
        <v>1</v>
      </c>
      <c r="XS44" s="158" t="str">
        <f t="shared" si="120"/>
        <v>OK</v>
      </c>
      <c r="XU44" s="157" t="s">
        <v>60</v>
      </c>
      <c r="XV44" s="157">
        <v>6</v>
      </c>
      <c r="XW44" s="157">
        <v>6</v>
      </c>
      <c r="XX44" s="157">
        <v>0</v>
      </c>
      <c r="XY44" s="157">
        <v>0</v>
      </c>
      <c r="XZ44" s="158">
        <f t="shared" si="104"/>
        <v>1</v>
      </c>
      <c r="YA44" s="158" t="str">
        <f t="shared" si="105"/>
        <v>OK</v>
      </c>
      <c r="YC44" s="157" t="s">
        <v>60</v>
      </c>
      <c r="YD44" s="157">
        <v>6</v>
      </c>
      <c r="YE44" s="157">
        <v>6</v>
      </c>
      <c r="YF44" s="157">
        <v>0</v>
      </c>
      <c r="YG44" s="157">
        <v>0</v>
      </c>
      <c r="YH44" s="158">
        <f t="shared" si="106"/>
        <v>1</v>
      </c>
      <c r="YI44" s="158" t="str">
        <f t="shared" si="107"/>
        <v>OK</v>
      </c>
      <c r="YK44" s="157" t="s">
        <v>60</v>
      </c>
      <c r="YL44" s="157">
        <v>6</v>
      </c>
      <c r="YM44" s="157">
        <v>6</v>
      </c>
      <c r="YN44" s="157">
        <v>0</v>
      </c>
      <c r="YO44" s="157">
        <v>0</v>
      </c>
      <c r="YP44" s="158">
        <v>1</v>
      </c>
      <c r="YQ44" s="158" t="str">
        <f t="shared" si="121"/>
        <v>OK</v>
      </c>
      <c r="YS44" s="157" t="s">
        <v>60</v>
      </c>
      <c r="YT44" s="157">
        <v>6</v>
      </c>
      <c r="YU44" s="157">
        <v>6</v>
      </c>
      <c r="YV44" s="157">
        <v>0</v>
      </c>
      <c r="YW44" s="157">
        <v>0</v>
      </c>
      <c r="YX44" s="158">
        <v>1</v>
      </c>
      <c r="YY44" s="158" t="str">
        <f t="shared" si="109"/>
        <v>OK</v>
      </c>
      <c r="ZA44" s="157" t="s">
        <v>60</v>
      </c>
      <c r="ZB44" s="157">
        <v>6</v>
      </c>
      <c r="ZC44" s="157">
        <v>6</v>
      </c>
      <c r="ZD44" s="157">
        <v>0</v>
      </c>
      <c r="ZE44" s="157">
        <v>0</v>
      </c>
      <c r="ZF44" s="158">
        <v>1</v>
      </c>
      <c r="ZG44" s="158" t="str">
        <f t="shared" si="122"/>
        <v>OK</v>
      </c>
      <c r="ZI44" s="157" t="s">
        <v>60</v>
      </c>
      <c r="ZJ44" s="157">
        <v>6</v>
      </c>
      <c r="ZK44" s="157">
        <v>6</v>
      </c>
      <c r="ZL44" s="157">
        <v>0</v>
      </c>
      <c r="ZM44" s="157">
        <v>0</v>
      </c>
      <c r="ZN44" s="158">
        <v>1</v>
      </c>
      <c r="ZO44" s="158" t="str">
        <f t="shared" si="111"/>
        <v>OK</v>
      </c>
    </row>
    <row r="45" spans="1:691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23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3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4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5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6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7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8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9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10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11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2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3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4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5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6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7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8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9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20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21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2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3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4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5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18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6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7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12"/>
        <v>0.68</v>
      </c>
      <c r="ID45" s="4">
        <f t="shared" si="28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13"/>
        <v>0.68</v>
      </c>
      <c r="IL45" s="4">
        <f t="shared" si="29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30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31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2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24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4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5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14"/>
        <v>0.68</v>
      </c>
      <c r="KP45" s="4">
        <f t="shared" si="36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7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8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15"/>
        <v>0.68</v>
      </c>
      <c r="LV45" s="4">
        <f t="shared" si="39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16"/>
        <v>0.68</v>
      </c>
      <c r="MD45" s="158">
        <f t="shared" si="40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41"/>
        <v>0.68</v>
      </c>
      <c r="ML45" s="158">
        <f t="shared" si="42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3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4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5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6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7"/>
        <v>0.68</v>
      </c>
      <c r="OU45" s="158">
        <f t="shared" si="48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17"/>
        <v>0.68</v>
      </c>
      <c r="PC45" s="158">
        <f t="shared" si="49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50"/>
        <v>0.68</v>
      </c>
      <c r="PK45" s="158">
        <f t="shared" si="51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2"/>
        <v>0.68</v>
      </c>
      <c r="PS45" s="158">
        <f t="shared" si="53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4"/>
        <v>0.68</v>
      </c>
      <c r="QA45" s="158">
        <f t="shared" si="55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6"/>
        <v>0.68</v>
      </c>
      <c r="QI45" s="158">
        <f t="shared" si="57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8"/>
        <v>0.68</v>
      </c>
      <c r="QQ45" s="158">
        <f t="shared" si="59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60"/>
        <v>0.68</v>
      </c>
      <c r="QY45" s="158">
        <f t="shared" si="61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2"/>
        <v>0.68</v>
      </c>
      <c r="RG45" s="158">
        <f t="shared" si="63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4"/>
        <v>0.68</v>
      </c>
      <c r="RO45" s="158">
        <f t="shared" si="65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6"/>
        <v>0.68</v>
      </c>
      <c r="RW45" s="158">
        <f t="shared" si="67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8"/>
        <v>0.68</v>
      </c>
      <c r="SE45" s="158">
        <f t="shared" si="69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70"/>
        <v>0.68</v>
      </c>
      <c r="SM45" s="158">
        <f t="shared" si="71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2"/>
        <v>0.68</v>
      </c>
      <c r="SU45" s="158">
        <f t="shared" si="73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4"/>
        <v>0.68</v>
      </c>
      <c r="TC45" s="158">
        <f t="shared" si="75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6"/>
        <v>0.68</v>
      </c>
      <c r="TK45" s="158">
        <f t="shared" si="77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8"/>
        <v>0.68</v>
      </c>
      <c r="TS45" s="158">
        <f t="shared" si="79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80"/>
        <v>0.68</v>
      </c>
      <c r="UA45" s="158">
        <f t="shared" si="81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2"/>
        <v>0.68</v>
      </c>
      <c r="UI45" s="158">
        <f t="shared" si="83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4"/>
        <v>0.68</v>
      </c>
      <c r="UQ45" s="158">
        <f t="shared" si="85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6"/>
        <v>0.68</v>
      </c>
      <c r="UY45" s="158">
        <f t="shared" si="87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8"/>
        <v>0.68</v>
      </c>
      <c r="VG45" s="158">
        <f t="shared" si="89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90"/>
        <v>0.68</v>
      </c>
      <c r="VO45" s="158">
        <f t="shared" si="91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2"/>
        <v>0.68</v>
      </c>
      <c r="VW45" s="158">
        <f t="shared" si="93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4"/>
        <v>0.68</v>
      </c>
      <c r="WE45" s="158">
        <f t="shared" si="95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6"/>
        <v>0.68</v>
      </c>
      <c r="WM45" s="158">
        <f t="shared" si="97"/>
        <v>0</v>
      </c>
      <c r="WO45" s="157" t="s">
        <v>61</v>
      </c>
      <c r="WP45" s="157">
        <v>25</v>
      </c>
      <c r="WQ45" s="157">
        <v>17</v>
      </c>
      <c r="WR45" s="157">
        <v>8</v>
      </c>
      <c r="WS45" s="157">
        <v>0</v>
      </c>
      <c r="WT45" s="158">
        <f t="shared" si="98"/>
        <v>0.68</v>
      </c>
      <c r="WU45" s="158">
        <f t="shared" si="99"/>
        <v>0</v>
      </c>
      <c r="WW45" s="157" t="s">
        <v>61</v>
      </c>
      <c r="WX45" s="157">
        <v>25</v>
      </c>
      <c r="WY45" s="157">
        <v>17</v>
      </c>
      <c r="WZ45" s="157">
        <v>8</v>
      </c>
      <c r="XA45" s="157">
        <v>0</v>
      </c>
      <c r="XB45" s="158">
        <f t="shared" si="100"/>
        <v>0.68</v>
      </c>
      <c r="XC45" s="158" t="str">
        <f t="shared" si="101"/>
        <v>OK</v>
      </c>
      <c r="XE45" s="157" t="s">
        <v>61</v>
      </c>
      <c r="XF45" s="157">
        <v>25</v>
      </c>
      <c r="XG45" s="157">
        <v>17</v>
      </c>
      <c r="XH45" s="157">
        <v>8</v>
      </c>
      <c r="XI45" s="157">
        <v>0</v>
      </c>
      <c r="XJ45" s="158">
        <f t="shared" si="102"/>
        <v>0.68</v>
      </c>
      <c r="XK45" s="158" t="str">
        <f t="shared" si="119"/>
        <v>OK</v>
      </c>
      <c r="XM45" s="157" t="s">
        <v>61</v>
      </c>
      <c r="XN45" s="157">
        <v>25</v>
      </c>
      <c r="XO45" s="157">
        <v>17</v>
      </c>
      <c r="XP45" s="157">
        <v>8</v>
      </c>
      <c r="XQ45" s="157">
        <v>0</v>
      </c>
      <c r="XR45" s="158">
        <f t="shared" si="103"/>
        <v>0.68</v>
      </c>
      <c r="XS45" s="158" t="str">
        <f t="shared" si="120"/>
        <v>OK</v>
      </c>
      <c r="XU45" s="157" t="s">
        <v>61</v>
      </c>
      <c r="XV45" s="157">
        <v>25</v>
      </c>
      <c r="XW45" s="157">
        <v>17</v>
      </c>
      <c r="XX45" s="157">
        <v>8</v>
      </c>
      <c r="XY45" s="157">
        <v>0</v>
      </c>
      <c r="XZ45" s="158">
        <f t="shared" si="104"/>
        <v>0.68</v>
      </c>
      <c r="YA45" s="158" t="str">
        <f t="shared" si="105"/>
        <v>OK</v>
      </c>
      <c r="YC45" s="157" t="s">
        <v>61</v>
      </c>
      <c r="YD45" s="157">
        <v>25</v>
      </c>
      <c r="YE45" s="157">
        <v>17</v>
      </c>
      <c r="YF45" s="157">
        <v>8</v>
      </c>
      <c r="YG45" s="157">
        <v>0</v>
      </c>
      <c r="YH45" s="158">
        <f t="shared" si="106"/>
        <v>0.68</v>
      </c>
      <c r="YI45" s="158" t="str">
        <f t="shared" si="107"/>
        <v>OK</v>
      </c>
      <c r="YK45" s="157" t="s">
        <v>61</v>
      </c>
      <c r="YL45" s="157">
        <v>25</v>
      </c>
      <c r="YM45" s="157">
        <v>17</v>
      </c>
      <c r="YN45" s="157">
        <v>8</v>
      </c>
      <c r="YO45" s="157">
        <v>0</v>
      </c>
      <c r="YP45" s="158">
        <v>0.68</v>
      </c>
      <c r="YQ45" s="158" t="str">
        <f t="shared" si="121"/>
        <v>OK</v>
      </c>
      <c r="YS45" s="157" t="s">
        <v>61</v>
      </c>
      <c r="YT45" s="157">
        <v>25</v>
      </c>
      <c r="YU45" s="157">
        <v>17</v>
      </c>
      <c r="YV45" s="157">
        <v>8</v>
      </c>
      <c r="YW45" s="157">
        <v>0</v>
      </c>
      <c r="YX45" s="158">
        <v>0.68</v>
      </c>
      <c r="YY45" s="158" t="str">
        <f t="shared" si="109"/>
        <v>OK</v>
      </c>
      <c r="ZA45" s="157" t="s">
        <v>61</v>
      </c>
      <c r="ZB45" s="157">
        <v>40</v>
      </c>
      <c r="ZC45" s="157">
        <v>32</v>
      </c>
      <c r="ZD45" s="157">
        <v>8</v>
      </c>
      <c r="ZE45" s="157">
        <v>0</v>
      </c>
      <c r="ZF45" s="158">
        <v>0.8</v>
      </c>
      <c r="ZG45" s="158" t="str">
        <f t="shared" si="122"/>
        <v>Fail:12%</v>
      </c>
      <c r="ZI45" s="157" t="s">
        <v>61</v>
      </c>
      <c r="ZJ45" s="157">
        <v>25</v>
      </c>
      <c r="ZK45" s="157">
        <v>17</v>
      </c>
      <c r="ZL45" s="157">
        <v>8</v>
      </c>
      <c r="ZM45" s="157">
        <v>0</v>
      </c>
      <c r="ZN45" s="158">
        <v>0.68</v>
      </c>
      <c r="ZO45" s="158" t="str">
        <f t="shared" si="111"/>
        <v>OK</v>
      </c>
    </row>
    <row r="46" spans="1:691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23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3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4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5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6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7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8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9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10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11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2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3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4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5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6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7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8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9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20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21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2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3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4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5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18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6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7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12"/>
        <v>0.99105145413870244</v>
      </c>
      <c r="ID46" s="4">
        <f t="shared" si="28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13"/>
        <v>0.99105145413870244</v>
      </c>
      <c r="IL46" s="4">
        <f t="shared" si="29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30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31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2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24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4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5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14"/>
        <v>0.99105145413870244</v>
      </c>
      <c r="KP46" s="4">
        <f t="shared" si="36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7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8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15"/>
        <v>0.99105145413870244</v>
      </c>
      <c r="LV46" s="4">
        <f t="shared" si="39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16"/>
        <v>0.99105145413870244</v>
      </c>
      <c r="MD46" s="158">
        <f t="shared" si="40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41"/>
        <v>0.99105145413870244</v>
      </c>
      <c r="ML46" s="158">
        <f t="shared" si="42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3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4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5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6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7"/>
        <v>0.99105145413870244</v>
      </c>
      <c r="OU46" s="158">
        <f t="shared" si="48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17"/>
        <v>0.99105145413870244</v>
      </c>
      <c r="PC46" s="158">
        <f t="shared" si="49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50"/>
        <v>0.99105145413870244</v>
      </c>
      <c r="PK46" s="158">
        <f t="shared" si="51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2"/>
        <v>0.99105145413870244</v>
      </c>
      <c r="PS46" s="158">
        <f t="shared" si="53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4"/>
        <v>0.99105145413870244</v>
      </c>
      <c r="QA46" s="158">
        <f t="shared" si="55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6"/>
        <v>0.99105145413870244</v>
      </c>
      <c r="QI46" s="158">
        <f t="shared" si="57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8"/>
        <v>0.99105145413870244</v>
      </c>
      <c r="QQ46" s="158">
        <f t="shared" si="59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60"/>
        <v>0.99105145413870244</v>
      </c>
      <c r="QY46" s="158">
        <f t="shared" si="61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2"/>
        <v>0.99105145413870244</v>
      </c>
      <c r="RG46" s="158">
        <f t="shared" si="63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4"/>
        <v>0.99105145413870244</v>
      </c>
      <c r="RO46" s="158">
        <f t="shared" si="65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6"/>
        <v>0.99105145413870244</v>
      </c>
      <c r="RW46" s="158">
        <f t="shared" si="67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8"/>
        <v>0.99105145413870244</v>
      </c>
      <c r="SE46" s="158">
        <f t="shared" si="69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70"/>
        <v>0.99105145413870244</v>
      </c>
      <c r="SM46" s="158">
        <f t="shared" si="71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2"/>
        <v>0.99105145413870244</v>
      </c>
      <c r="SU46" s="158">
        <f t="shared" si="73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4"/>
        <v>0.99105145413870244</v>
      </c>
      <c r="TC46" s="158">
        <f t="shared" si="75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6"/>
        <v>0.99105145413870244</v>
      </c>
      <c r="TK46" s="158">
        <f t="shared" si="77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8"/>
        <v>0.99105145413870244</v>
      </c>
      <c r="TS46" s="158">
        <f t="shared" si="79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80"/>
        <v>0.99105145413870244</v>
      </c>
      <c r="UA46" s="158">
        <f t="shared" si="81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2"/>
        <v>0.99105145413870244</v>
      </c>
      <c r="UI46" s="158">
        <f t="shared" si="83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4"/>
        <v>0.99105145413870244</v>
      </c>
      <c r="UQ46" s="158">
        <f t="shared" si="85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6"/>
        <v>0.99105145413870244</v>
      </c>
      <c r="UY46" s="158">
        <f t="shared" si="87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8"/>
        <v>0.99105145413870244</v>
      </c>
      <c r="VG46" s="158">
        <f t="shared" si="89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90"/>
        <v>0.99105145413870244</v>
      </c>
      <c r="VO46" s="158">
        <f t="shared" si="91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2"/>
        <v>0.99105145413870244</v>
      </c>
      <c r="VW46" s="158">
        <f t="shared" si="93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4"/>
        <v>0.99105145413870244</v>
      </c>
      <c r="WE46" s="158">
        <f t="shared" si="95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6"/>
        <v>0.99105145413870244</v>
      </c>
      <c r="WM46" s="158">
        <f t="shared" si="97"/>
        <v>0</v>
      </c>
      <c r="WO46" s="157" t="s">
        <v>62</v>
      </c>
      <c r="WP46" s="157">
        <v>447</v>
      </c>
      <c r="WQ46" s="157">
        <v>443</v>
      </c>
      <c r="WR46" s="157">
        <v>4</v>
      </c>
      <c r="WS46" s="157">
        <v>0</v>
      </c>
      <c r="WT46" s="158">
        <f t="shared" si="98"/>
        <v>0.99105145413870244</v>
      </c>
      <c r="WU46" s="158">
        <f t="shared" si="99"/>
        <v>0</v>
      </c>
      <c r="WW46" s="157" t="s">
        <v>62</v>
      </c>
      <c r="WX46" s="157">
        <v>447</v>
      </c>
      <c r="WY46" s="157">
        <v>443</v>
      </c>
      <c r="WZ46" s="157">
        <v>4</v>
      </c>
      <c r="XA46" s="157">
        <v>0</v>
      </c>
      <c r="XB46" s="158">
        <f t="shared" si="100"/>
        <v>0.99105145413870244</v>
      </c>
      <c r="XC46" s="158" t="str">
        <f t="shared" si="101"/>
        <v>OK</v>
      </c>
      <c r="XE46" s="157" t="s">
        <v>62</v>
      </c>
      <c r="XF46" s="157">
        <v>447</v>
      </c>
      <c r="XG46" s="157">
        <v>443</v>
      </c>
      <c r="XH46" s="157">
        <v>4</v>
      </c>
      <c r="XI46" s="157">
        <v>0</v>
      </c>
      <c r="XJ46" s="158">
        <f t="shared" si="102"/>
        <v>0.99105145413870244</v>
      </c>
      <c r="XK46" s="158" t="str">
        <f t="shared" si="119"/>
        <v>OK</v>
      </c>
      <c r="XM46" s="157" t="s">
        <v>62</v>
      </c>
      <c r="XN46" s="157">
        <v>447</v>
      </c>
      <c r="XO46" s="157">
        <v>443</v>
      </c>
      <c r="XP46" s="157">
        <v>4</v>
      </c>
      <c r="XQ46" s="157">
        <v>0</v>
      </c>
      <c r="XR46" s="158">
        <f t="shared" si="103"/>
        <v>0.99105145413870244</v>
      </c>
      <c r="XS46" s="158" t="str">
        <f t="shared" si="120"/>
        <v>OK</v>
      </c>
      <c r="XU46" s="157" t="s">
        <v>62</v>
      </c>
      <c r="XV46" s="157">
        <v>447</v>
      </c>
      <c r="XW46" s="157">
        <v>443</v>
      </c>
      <c r="XX46" s="157">
        <v>4</v>
      </c>
      <c r="XY46" s="157">
        <v>0</v>
      </c>
      <c r="XZ46" s="158">
        <f t="shared" si="104"/>
        <v>0.99105145413870244</v>
      </c>
      <c r="YA46" s="158" t="str">
        <f t="shared" si="105"/>
        <v>OK</v>
      </c>
      <c r="YC46" s="157" t="s">
        <v>62</v>
      </c>
      <c r="YD46" s="157">
        <v>447</v>
      </c>
      <c r="YE46" s="157">
        <v>443</v>
      </c>
      <c r="YF46" s="157">
        <v>4</v>
      </c>
      <c r="YG46" s="157">
        <v>0</v>
      </c>
      <c r="YH46" s="158">
        <f t="shared" si="106"/>
        <v>0.99105145413870244</v>
      </c>
      <c r="YI46" s="158" t="str">
        <f t="shared" si="107"/>
        <v>OK</v>
      </c>
      <c r="YK46" s="157" t="s">
        <v>62</v>
      </c>
      <c r="YL46" s="157">
        <v>447</v>
      </c>
      <c r="YM46" s="157">
        <v>443</v>
      </c>
      <c r="YN46" s="157">
        <v>4</v>
      </c>
      <c r="YO46" s="157">
        <v>0</v>
      </c>
      <c r="YP46" s="158">
        <v>0.99</v>
      </c>
      <c r="YQ46" s="158" t="str">
        <f t="shared" si="121"/>
        <v>OK</v>
      </c>
      <c r="YS46" s="157" t="s">
        <v>62</v>
      </c>
      <c r="YT46" s="157">
        <v>447</v>
      </c>
      <c r="YU46" s="157">
        <v>443</v>
      </c>
      <c r="YV46" s="157">
        <v>4</v>
      </c>
      <c r="YW46" s="157">
        <v>0</v>
      </c>
      <c r="YX46" s="158">
        <v>0.99</v>
      </c>
      <c r="YY46" s="158" t="str">
        <f t="shared" si="109"/>
        <v>OK</v>
      </c>
      <c r="ZA46" s="157" t="s">
        <v>62</v>
      </c>
      <c r="ZB46" s="157">
        <v>447</v>
      </c>
      <c r="ZC46" s="157">
        <v>443</v>
      </c>
      <c r="ZD46" s="157">
        <v>4</v>
      </c>
      <c r="ZE46" s="157">
        <v>0</v>
      </c>
      <c r="ZF46" s="158">
        <v>0.99</v>
      </c>
      <c r="ZG46" s="158" t="str">
        <f t="shared" si="122"/>
        <v>OK</v>
      </c>
      <c r="ZI46" s="157" t="s">
        <v>62</v>
      </c>
      <c r="ZJ46" s="157">
        <v>447</v>
      </c>
      <c r="ZK46" s="157">
        <v>443</v>
      </c>
      <c r="ZL46" s="157">
        <v>4</v>
      </c>
      <c r="ZM46" s="157">
        <v>0</v>
      </c>
      <c r="ZN46" s="158">
        <v>0.99</v>
      </c>
      <c r="ZO46" s="158" t="str">
        <f t="shared" si="111"/>
        <v>OK</v>
      </c>
    </row>
    <row r="47" spans="1:691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23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3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4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5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6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7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8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9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10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11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2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3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4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5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6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7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8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9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20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21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2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3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4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5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18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6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7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12"/>
        <v>1</v>
      </c>
      <c r="ID47" s="4">
        <f t="shared" si="28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13"/>
        <v>1</v>
      </c>
      <c r="IL47" s="4">
        <f t="shared" si="29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30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31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2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24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4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5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14"/>
        <v>1</v>
      </c>
      <c r="KP47" s="4">
        <f t="shared" si="36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7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8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15"/>
        <v>1</v>
      </c>
      <c r="LV47" s="4">
        <f t="shared" si="39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16"/>
        <v>1</v>
      </c>
      <c r="MD47" s="158">
        <f t="shared" si="40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41"/>
        <v>1</v>
      </c>
      <c r="ML47" s="158">
        <f t="shared" si="42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3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4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5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6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7"/>
        <v>1</v>
      </c>
      <c r="OU47" s="158">
        <f t="shared" si="48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17"/>
        <v>1</v>
      </c>
      <c r="PC47" s="158">
        <f t="shared" si="49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50"/>
        <v>1</v>
      </c>
      <c r="PK47" s="158">
        <f t="shared" si="51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2"/>
        <v>1</v>
      </c>
      <c r="PS47" s="158">
        <f t="shared" si="53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4"/>
        <v>1</v>
      </c>
      <c r="QA47" s="158">
        <f t="shared" si="55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6"/>
        <v>1</v>
      </c>
      <c r="QI47" s="158">
        <f t="shared" si="57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8"/>
        <v>1</v>
      </c>
      <c r="QQ47" s="158">
        <f t="shared" si="59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60"/>
        <v>1</v>
      </c>
      <c r="QY47" s="158">
        <f t="shared" si="61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2"/>
        <v>1</v>
      </c>
      <c r="RG47" s="158">
        <f t="shared" si="63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4"/>
        <v>1</v>
      </c>
      <c r="RO47" s="158">
        <f t="shared" si="65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6"/>
        <v>1</v>
      </c>
      <c r="RW47" s="158">
        <f t="shared" si="67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8"/>
        <v>1</v>
      </c>
      <c r="SE47" s="158">
        <f t="shared" si="69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70"/>
        <v>1</v>
      </c>
      <c r="SM47" s="158">
        <f t="shared" si="71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2"/>
        <v>1</v>
      </c>
      <c r="SU47" s="158">
        <f t="shared" si="73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4"/>
        <v>1</v>
      </c>
      <c r="TC47" s="158">
        <f t="shared" si="75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6"/>
        <v>1</v>
      </c>
      <c r="TK47" s="158">
        <f t="shared" si="77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8"/>
        <v>1</v>
      </c>
      <c r="TS47" s="158">
        <f t="shared" si="79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80"/>
        <v>1</v>
      </c>
      <c r="UA47" s="158">
        <f t="shared" si="81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2"/>
        <v>1</v>
      </c>
      <c r="UI47" s="158">
        <f t="shared" si="83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4"/>
        <v>1</v>
      </c>
      <c r="UQ47" s="158">
        <f t="shared" si="85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6"/>
        <v>1</v>
      </c>
      <c r="UY47" s="158">
        <f t="shared" si="87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8"/>
        <v>1</v>
      </c>
      <c r="VG47" s="158">
        <f t="shared" si="89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90"/>
        <v>1</v>
      </c>
      <c r="VO47" s="158">
        <f t="shared" si="91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2"/>
        <v>1</v>
      </c>
      <c r="VW47" s="158">
        <f t="shared" si="93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4"/>
        <v>1</v>
      </c>
      <c r="WE47" s="158">
        <f t="shared" si="95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6"/>
        <v>1</v>
      </c>
      <c r="WM47" s="158">
        <f t="shared" si="97"/>
        <v>0</v>
      </c>
      <c r="WO47" s="157" t="s">
        <v>63</v>
      </c>
      <c r="WP47" s="157">
        <v>43</v>
      </c>
      <c r="WQ47" s="157">
        <v>43</v>
      </c>
      <c r="WR47" s="157">
        <v>0</v>
      </c>
      <c r="WS47" s="157">
        <v>0</v>
      </c>
      <c r="WT47" s="158">
        <f t="shared" si="98"/>
        <v>1</v>
      </c>
      <c r="WU47" s="158">
        <f t="shared" si="99"/>
        <v>0</v>
      </c>
      <c r="WW47" s="157" t="s">
        <v>63</v>
      </c>
      <c r="WX47" s="157">
        <v>43</v>
      </c>
      <c r="WY47" s="157">
        <v>43</v>
      </c>
      <c r="WZ47" s="157">
        <v>0</v>
      </c>
      <c r="XA47" s="157">
        <v>0</v>
      </c>
      <c r="XB47" s="158">
        <f t="shared" si="100"/>
        <v>1</v>
      </c>
      <c r="XC47" s="158" t="str">
        <f t="shared" si="101"/>
        <v>OK</v>
      </c>
      <c r="XE47" s="157" t="s">
        <v>63</v>
      </c>
      <c r="XF47" s="157">
        <v>43</v>
      </c>
      <c r="XG47" s="157">
        <v>43</v>
      </c>
      <c r="XH47" s="157">
        <v>0</v>
      </c>
      <c r="XI47" s="157">
        <v>0</v>
      </c>
      <c r="XJ47" s="158">
        <f t="shared" si="102"/>
        <v>1</v>
      </c>
      <c r="XK47" s="158" t="str">
        <f t="shared" si="119"/>
        <v>OK</v>
      </c>
      <c r="XM47" s="157" t="s">
        <v>63</v>
      </c>
      <c r="XN47" s="157">
        <v>43</v>
      </c>
      <c r="XO47" s="157">
        <v>43</v>
      </c>
      <c r="XP47" s="157">
        <v>0</v>
      </c>
      <c r="XQ47" s="157">
        <v>0</v>
      </c>
      <c r="XR47" s="158">
        <f t="shared" si="103"/>
        <v>1</v>
      </c>
      <c r="XS47" s="158" t="str">
        <f t="shared" si="120"/>
        <v>OK</v>
      </c>
      <c r="XU47" s="157" t="s">
        <v>63</v>
      </c>
      <c r="XV47" s="157">
        <v>43</v>
      </c>
      <c r="XW47" s="157">
        <v>43</v>
      </c>
      <c r="XX47" s="157">
        <v>0</v>
      </c>
      <c r="XY47" s="157">
        <v>0</v>
      </c>
      <c r="XZ47" s="158">
        <f t="shared" si="104"/>
        <v>1</v>
      </c>
      <c r="YA47" s="158" t="str">
        <f t="shared" si="105"/>
        <v>OK</v>
      </c>
      <c r="YC47" s="157" t="s">
        <v>63</v>
      </c>
      <c r="YD47" s="157">
        <v>43</v>
      </c>
      <c r="YE47" s="157">
        <v>43</v>
      </c>
      <c r="YF47" s="157">
        <v>0</v>
      </c>
      <c r="YG47" s="157">
        <v>0</v>
      </c>
      <c r="YH47" s="158">
        <f t="shared" si="106"/>
        <v>1</v>
      </c>
      <c r="YI47" s="158" t="str">
        <f t="shared" si="107"/>
        <v>OK</v>
      </c>
      <c r="YK47" s="157" t="s">
        <v>63</v>
      </c>
      <c r="YL47" s="157">
        <v>43</v>
      </c>
      <c r="YM47" s="157">
        <v>43</v>
      </c>
      <c r="YN47" s="157">
        <v>0</v>
      </c>
      <c r="YO47" s="157">
        <v>0</v>
      </c>
      <c r="YP47" s="158">
        <v>1</v>
      </c>
      <c r="YQ47" s="158" t="str">
        <f t="shared" si="121"/>
        <v>OK</v>
      </c>
      <c r="YS47" s="157" t="s">
        <v>63</v>
      </c>
      <c r="YT47" s="157">
        <v>43</v>
      </c>
      <c r="YU47" s="157">
        <v>43</v>
      </c>
      <c r="YV47" s="157">
        <v>0</v>
      </c>
      <c r="YW47" s="157">
        <v>0</v>
      </c>
      <c r="YX47" s="158">
        <v>1</v>
      </c>
      <c r="YY47" s="158" t="str">
        <f t="shared" si="109"/>
        <v>OK</v>
      </c>
      <c r="ZA47" s="157" t="s">
        <v>63</v>
      </c>
      <c r="ZB47" s="157">
        <v>43</v>
      </c>
      <c r="ZC47" s="157">
        <v>43</v>
      </c>
      <c r="ZD47" s="157">
        <v>0</v>
      </c>
      <c r="ZE47" s="157">
        <v>0</v>
      </c>
      <c r="ZF47" s="158">
        <v>1</v>
      </c>
      <c r="ZG47" s="158" t="str">
        <f t="shared" si="122"/>
        <v>OK</v>
      </c>
      <c r="ZI47" s="157" t="s">
        <v>63</v>
      </c>
      <c r="ZJ47" s="157">
        <v>43</v>
      </c>
      <c r="ZK47" s="157">
        <v>43</v>
      </c>
      <c r="ZL47" s="157">
        <v>0</v>
      </c>
      <c r="ZM47" s="157">
        <v>0</v>
      </c>
      <c r="ZN47" s="158">
        <v>1</v>
      </c>
      <c r="ZO47" s="158" t="str">
        <f t="shared" si="111"/>
        <v>OK</v>
      </c>
    </row>
    <row r="48" spans="1:691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23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3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4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5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6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7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8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9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10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11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2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3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4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5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6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7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8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9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20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21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2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3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4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5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18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6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7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12"/>
        <v>1</v>
      </c>
      <c r="ID48" s="4">
        <f t="shared" si="28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13"/>
        <v>1</v>
      </c>
      <c r="IL48" s="4">
        <f t="shared" si="29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30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31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2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24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4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5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14"/>
        <v>1</v>
      </c>
      <c r="KP48" s="4">
        <f t="shared" si="36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7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8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15"/>
        <v>1</v>
      </c>
      <c r="LV48" s="4">
        <f t="shared" si="39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16"/>
        <v>1</v>
      </c>
      <c r="MD48" s="158">
        <f t="shared" si="40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41"/>
        <v>1</v>
      </c>
      <c r="ML48" s="158">
        <f t="shared" si="42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3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4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5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6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7"/>
        <v>1</v>
      </c>
      <c r="OU48" s="158">
        <f t="shared" si="48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17"/>
        <v>1</v>
      </c>
      <c r="PC48" s="158">
        <f t="shared" si="49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50"/>
        <v>1</v>
      </c>
      <c r="PK48" s="158">
        <f t="shared" si="51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2"/>
        <v>1</v>
      </c>
      <c r="PS48" s="158">
        <f t="shared" si="53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4"/>
        <v>1</v>
      </c>
      <c r="QA48" s="158">
        <f t="shared" si="55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6"/>
        <v>1</v>
      </c>
      <c r="QI48" s="158">
        <f t="shared" si="57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8"/>
        <v>1</v>
      </c>
      <c r="QQ48" s="158">
        <f t="shared" si="59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60"/>
        <v>1</v>
      </c>
      <c r="QY48" s="158">
        <f t="shared" si="61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2"/>
        <v>1</v>
      </c>
      <c r="RG48" s="158">
        <f t="shared" si="63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4"/>
        <v>1</v>
      </c>
      <c r="RO48" s="158">
        <f t="shared" si="65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6"/>
        <v>1</v>
      </c>
      <c r="RW48" s="158">
        <f t="shared" si="67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8"/>
        <v>1</v>
      </c>
      <c r="SE48" s="158">
        <f t="shared" si="69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70"/>
        <v>1</v>
      </c>
      <c r="SM48" s="158">
        <f t="shared" si="71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2"/>
        <v>1</v>
      </c>
      <c r="SU48" s="158">
        <f t="shared" si="73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4"/>
        <v>1</v>
      </c>
      <c r="TC48" s="158">
        <f t="shared" si="75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6"/>
        <v>1</v>
      </c>
      <c r="TK48" s="158">
        <f t="shared" si="77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8"/>
        <v>1</v>
      </c>
      <c r="TS48" s="158">
        <f t="shared" si="79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80"/>
        <v>1</v>
      </c>
      <c r="UA48" s="158">
        <f t="shared" si="81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2"/>
        <v>1</v>
      </c>
      <c r="UI48" s="158">
        <f t="shared" si="83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4"/>
        <v>1</v>
      </c>
      <c r="UQ48" s="158">
        <f t="shared" si="85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6"/>
        <v>1</v>
      </c>
      <c r="UY48" s="158">
        <f t="shared" si="87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8"/>
        <v>1</v>
      </c>
      <c r="VG48" s="158">
        <f t="shared" si="89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90"/>
        <v>1</v>
      </c>
      <c r="VO48" s="158">
        <f t="shared" si="91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2"/>
        <v>1</v>
      </c>
      <c r="VW48" s="158">
        <f t="shared" si="93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4"/>
        <v>1</v>
      </c>
      <c r="WE48" s="158">
        <f t="shared" si="95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6"/>
        <v>1</v>
      </c>
      <c r="WM48" s="158">
        <f t="shared" si="97"/>
        <v>0</v>
      </c>
      <c r="WO48" s="157" t="s">
        <v>64</v>
      </c>
      <c r="WP48" s="157">
        <v>10</v>
      </c>
      <c r="WQ48" s="157">
        <v>10</v>
      </c>
      <c r="WR48" s="157">
        <v>0</v>
      </c>
      <c r="WS48" s="157">
        <v>0</v>
      </c>
      <c r="WT48" s="158">
        <f t="shared" si="98"/>
        <v>1</v>
      </c>
      <c r="WU48" s="158">
        <f t="shared" si="99"/>
        <v>0</v>
      </c>
      <c r="WW48" s="157" t="s">
        <v>64</v>
      </c>
      <c r="WX48" s="157">
        <v>10</v>
      </c>
      <c r="WY48" s="157">
        <v>10</v>
      </c>
      <c r="WZ48" s="157">
        <v>0</v>
      </c>
      <c r="XA48" s="157">
        <v>0</v>
      </c>
      <c r="XB48" s="158">
        <f t="shared" si="100"/>
        <v>1</v>
      </c>
      <c r="XC48" s="158" t="str">
        <f t="shared" si="101"/>
        <v>OK</v>
      </c>
      <c r="XE48" s="157" t="s">
        <v>64</v>
      </c>
      <c r="XF48" s="157">
        <v>10</v>
      </c>
      <c r="XG48" s="157">
        <v>10</v>
      </c>
      <c r="XH48" s="157">
        <v>0</v>
      </c>
      <c r="XI48" s="157">
        <v>0</v>
      </c>
      <c r="XJ48" s="158">
        <f t="shared" si="102"/>
        <v>1</v>
      </c>
      <c r="XK48" s="158" t="str">
        <f t="shared" si="119"/>
        <v>OK</v>
      </c>
      <c r="XM48" s="157" t="s">
        <v>64</v>
      </c>
      <c r="XN48" s="157">
        <v>10</v>
      </c>
      <c r="XO48" s="157">
        <v>10</v>
      </c>
      <c r="XP48" s="157">
        <v>0</v>
      </c>
      <c r="XQ48" s="157">
        <v>0</v>
      </c>
      <c r="XR48" s="158">
        <f t="shared" si="103"/>
        <v>1</v>
      </c>
      <c r="XS48" s="158" t="str">
        <f t="shared" si="120"/>
        <v>OK</v>
      </c>
      <c r="XU48" s="157" t="s">
        <v>64</v>
      </c>
      <c r="XV48" s="157">
        <v>10</v>
      </c>
      <c r="XW48" s="157">
        <v>10</v>
      </c>
      <c r="XX48" s="157">
        <v>0</v>
      </c>
      <c r="XY48" s="157">
        <v>0</v>
      </c>
      <c r="XZ48" s="158">
        <f t="shared" si="104"/>
        <v>1</v>
      </c>
      <c r="YA48" s="158" t="str">
        <f t="shared" si="105"/>
        <v>OK</v>
      </c>
      <c r="YC48" s="157" t="s">
        <v>64</v>
      </c>
      <c r="YD48" s="157">
        <v>10</v>
      </c>
      <c r="YE48" s="157">
        <v>10</v>
      </c>
      <c r="YF48" s="157">
        <v>0</v>
      </c>
      <c r="YG48" s="157">
        <v>0</v>
      </c>
      <c r="YH48" s="158">
        <f t="shared" si="106"/>
        <v>1</v>
      </c>
      <c r="YI48" s="158" t="str">
        <f t="shared" si="107"/>
        <v>OK</v>
      </c>
      <c r="YK48" s="157" t="s">
        <v>64</v>
      </c>
      <c r="YL48" s="157">
        <v>10</v>
      </c>
      <c r="YM48" s="157">
        <v>10</v>
      </c>
      <c r="YN48" s="157">
        <v>0</v>
      </c>
      <c r="YO48" s="157">
        <v>0</v>
      </c>
      <c r="YP48" s="158">
        <v>1</v>
      </c>
      <c r="YQ48" s="158" t="str">
        <f t="shared" si="121"/>
        <v>OK</v>
      </c>
      <c r="YS48" s="157" t="s">
        <v>64</v>
      </c>
      <c r="YT48" s="157">
        <v>10</v>
      </c>
      <c r="YU48" s="157">
        <v>10</v>
      </c>
      <c r="YV48" s="157">
        <v>0</v>
      </c>
      <c r="YW48" s="157">
        <v>0</v>
      </c>
      <c r="YX48" s="158">
        <v>1</v>
      </c>
      <c r="YY48" s="158" t="str">
        <f t="shared" si="109"/>
        <v>OK</v>
      </c>
      <c r="ZA48" s="157" t="s">
        <v>64</v>
      </c>
      <c r="ZB48" s="157">
        <v>10</v>
      </c>
      <c r="ZC48" s="157">
        <v>10</v>
      </c>
      <c r="ZD48" s="157">
        <v>0</v>
      </c>
      <c r="ZE48" s="157">
        <v>0</v>
      </c>
      <c r="ZF48" s="158">
        <v>1</v>
      </c>
      <c r="ZG48" s="158" t="str">
        <f t="shared" si="122"/>
        <v>OK</v>
      </c>
      <c r="ZI48" s="157" t="s">
        <v>64</v>
      </c>
      <c r="ZJ48" s="157">
        <v>10</v>
      </c>
      <c r="ZK48" s="157">
        <v>10</v>
      </c>
      <c r="ZL48" s="157">
        <v>0</v>
      </c>
      <c r="ZM48" s="157">
        <v>0</v>
      </c>
      <c r="ZN48" s="158">
        <v>1</v>
      </c>
      <c r="ZO48" s="158" t="str">
        <f t="shared" si="111"/>
        <v>OK</v>
      </c>
    </row>
    <row r="49" spans="1:691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23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3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4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5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6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7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8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9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10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11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2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3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4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5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6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7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8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9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20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21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2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3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4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5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18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6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7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12"/>
        <v>0.87195121951219512</v>
      </c>
      <c r="ID49" s="4">
        <f t="shared" si="28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13"/>
        <v>0.87195121951219512</v>
      </c>
      <c r="IL49" s="4">
        <f t="shared" si="29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30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31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2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24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4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5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14"/>
        <v>0.87195121951219512</v>
      </c>
      <c r="KP49" s="4">
        <f t="shared" si="36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7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8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15"/>
        <v>0.77486910994764402</v>
      </c>
      <c r="LV49" s="4">
        <f t="shared" si="39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16"/>
        <v>0.77486910994764402</v>
      </c>
      <c r="MD49" s="158">
        <f t="shared" si="40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41"/>
        <v>0.77486910994764402</v>
      </c>
      <c r="ML49" s="158">
        <f t="shared" si="42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3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4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5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6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7"/>
        <v>0.76902887139107612</v>
      </c>
      <c r="OU49" s="158">
        <f t="shared" si="48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17"/>
        <v>0.76902887139107612</v>
      </c>
      <c r="PC49" s="158">
        <f t="shared" si="49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50"/>
        <v>0.76902887139107612</v>
      </c>
      <c r="PK49" s="158">
        <f t="shared" si="51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2"/>
        <v>0.76902887139107612</v>
      </c>
      <c r="PS49" s="158">
        <f t="shared" si="53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4"/>
        <v>0.77427821522309714</v>
      </c>
      <c r="QA49" s="158">
        <f t="shared" si="55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6"/>
        <v>0.77427821522309714</v>
      </c>
      <c r="QI49" s="158">
        <f t="shared" si="57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8"/>
        <v>0.77427821522309714</v>
      </c>
      <c r="QQ49" s="158">
        <f t="shared" si="59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60"/>
        <v>0.77427821522309714</v>
      </c>
      <c r="QY49" s="158">
        <f t="shared" si="61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2"/>
        <v>0.77427821522309714</v>
      </c>
      <c r="RG49" s="158">
        <f t="shared" si="63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4"/>
        <v>0.77427821522309714</v>
      </c>
      <c r="RO49" s="158">
        <f t="shared" si="65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6"/>
        <v>0.77427821522309714</v>
      </c>
      <c r="RW49" s="158">
        <f t="shared" si="67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8"/>
        <v>0.77427821522309714</v>
      </c>
      <c r="SE49" s="158">
        <f t="shared" si="69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70"/>
        <v>0.77427821522309714</v>
      </c>
      <c r="SM49" s="158">
        <f t="shared" si="71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2"/>
        <v>0.77427821522309714</v>
      </c>
      <c r="SU49" s="158">
        <f t="shared" si="73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4"/>
        <v>0.77427821522309714</v>
      </c>
      <c r="TC49" s="158">
        <f t="shared" si="75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6"/>
        <v>0.77427821522309714</v>
      </c>
      <c r="TK49" s="158">
        <f t="shared" si="77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8"/>
        <v>0.77427821522309714</v>
      </c>
      <c r="TS49" s="158">
        <f t="shared" si="79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80"/>
        <v>0.77427821522309714</v>
      </c>
      <c r="UA49" s="158">
        <f t="shared" si="81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2"/>
        <v>0.77427821522309714</v>
      </c>
      <c r="UI49" s="158">
        <f t="shared" si="83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4"/>
        <v>0.77427821522309714</v>
      </c>
      <c r="UQ49" s="158">
        <f t="shared" si="85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6"/>
        <v>0.77427821522309714</v>
      </c>
      <c r="UY49" s="158">
        <f t="shared" si="87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8"/>
        <v>0.77427821522309714</v>
      </c>
      <c r="VG49" s="158">
        <f t="shared" si="89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90"/>
        <v>0.77427821522309714</v>
      </c>
      <c r="VO49" s="158">
        <f t="shared" si="91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2"/>
        <v>0.77427821522309714</v>
      </c>
      <c r="VW49" s="158">
        <f t="shared" si="93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4"/>
        <v>0.77427821522309714</v>
      </c>
      <c r="WE49" s="158">
        <f t="shared" si="95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6"/>
        <v>0.77427821522309714</v>
      </c>
      <c r="WM49" s="158">
        <f t="shared" si="97"/>
        <v>0</v>
      </c>
      <c r="WO49" s="157" t="s">
        <v>65</v>
      </c>
      <c r="WP49" s="157">
        <v>381</v>
      </c>
      <c r="WQ49" s="157">
        <v>296</v>
      </c>
      <c r="WR49" s="157">
        <v>55</v>
      </c>
      <c r="WS49" s="157">
        <v>30</v>
      </c>
      <c r="WT49" s="158">
        <f t="shared" si="98"/>
        <v>0.7769028871391076</v>
      </c>
      <c r="WU49" s="158">
        <f>WT49-WL49</f>
        <v>2.624671916010457E-3</v>
      </c>
      <c r="WV49" s="157" t="s">
        <v>119</v>
      </c>
      <c r="WW49" s="157" t="s">
        <v>65</v>
      </c>
      <c r="WX49" s="157">
        <v>381</v>
      </c>
      <c r="WY49" s="157">
        <v>296</v>
      </c>
      <c r="WZ49" s="157">
        <v>55</v>
      </c>
      <c r="XA49" s="157">
        <v>30</v>
      </c>
      <c r="XB49" s="158">
        <f t="shared" si="100"/>
        <v>0.7769028871391076</v>
      </c>
      <c r="XC49" s="158" t="str">
        <f t="shared" si="101"/>
        <v>OK</v>
      </c>
      <c r="XE49" s="157" t="s">
        <v>65</v>
      </c>
      <c r="XF49" s="157">
        <v>381</v>
      </c>
      <c r="XG49" s="157">
        <v>296</v>
      </c>
      <c r="XH49" s="157">
        <v>55</v>
      </c>
      <c r="XI49" s="157">
        <v>30</v>
      </c>
      <c r="XJ49" s="158">
        <f t="shared" si="102"/>
        <v>0.7769028871391076</v>
      </c>
      <c r="XK49" s="158" t="str">
        <f t="shared" si="119"/>
        <v>OK</v>
      </c>
      <c r="XM49" s="157" t="s">
        <v>65</v>
      </c>
      <c r="XN49" s="157">
        <v>381</v>
      </c>
      <c r="XO49" s="157">
        <v>296</v>
      </c>
      <c r="XP49" s="157">
        <v>55</v>
      </c>
      <c r="XQ49" s="157">
        <v>30</v>
      </c>
      <c r="XR49" s="158">
        <f t="shared" si="103"/>
        <v>0.7769028871391076</v>
      </c>
      <c r="XS49" s="158" t="str">
        <f t="shared" si="120"/>
        <v>OK</v>
      </c>
      <c r="XU49" s="157" t="s">
        <v>65</v>
      </c>
      <c r="XV49" s="157">
        <v>381</v>
      </c>
      <c r="XW49" s="157">
        <v>296</v>
      </c>
      <c r="XX49" s="157">
        <v>55</v>
      </c>
      <c r="XY49" s="157">
        <v>30</v>
      </c>
      <c r="XZ49" s="158">
        <f t="shared" si="104"/>
        <v>0.7769028871391076</v>
      </c>
      <c r="YA49" s="158" t="str">
        <f t="shared" si="105"/>
        <v>OK</v>
      </c>
      <c r="YB49" s="196" t="s">
        <v>442</v>
      </c>
      <c r="YC49" s="157" t="s">
        <v>65</v>
      </c>
      <c r="YD49" s="157">
        <v>381</v>
      </c>
      <c r="YE49" s="157">
        <v>297</v>
      </c>
      <c r="YF49" s="157">
        <v>55</v>
      </c>
      <c r="YG49" s="157">
        <v>29</v>
      </c>
      <c r="YH49" s="158">
        <f t="shared" si="106"/>
        <v>0.77952755905511806</v>
      </c>
      <c r="YI49" s="198" t="str">
        <f t="shared" si="107"/>
        <v>Fail:0%</v>
      </c>
      <c r="YK49" s="157" t="s">
        <v>65</v>
      </c>
      <c r="YL49" s="157">
        <v>381</v>
      </c>
      <c r="YM49" s="157">
        <v>353</v>
      </c>
      <c r="YN49" s="157">
        <v>14</v>
      </c>
      <c r="YO49" s="157">
        <v>14</v>
      </c>
      <c r="YP49" s="158">
        <v>0.93</v>
      </c>
      <c r="YQ49" s="158" t="str">
        <f t="shared" si="121"/>
        <v>Fail:15%</v>
      </c>
      <c r="YR49" s="196" t="s">
        <v>442</v>
      </c>
      <c r="YS49" s="157" t="s">
        <v>65</v>
      </c>
      <c r="YT49" s="157">
        <v>381</v>
      </c>
      <c r="YU49" s="157">
        <v>353</v>
      </c>
      <c r="YV49" s="157">
        <v>14</v>
      </c>
      <c r="YW49" s="157">
        <v>14</v>
      </c>
      <c r="YX49" s="158">
        <v>0.93</v>
      </c>
      <c r="YY49" s="198" t="str">
        <f t="shared" si="109"/>
        <v>Fail:15%</v>
      </c>
      <c r="ZA49" s="157" t="s">
        <v>65</v>
      </c>
      <c r="ZB49" s="157">
        <v>381</v>
      </c>
      <c r="ZC49" s="157">
        <v>353</v>
      </c>
      <c r="ZD49" s="157">
        <v>14</v>
      </c>
      <c r="ZE49" s="157">
        <v>14</v>
      </c>
      <c r="ZF49" s="158">
        <v>0.93</v>
      </c>
      <c r="ZG49" s="158" t="str">
        <f t="shared" si="122"/>
        <v>OK</v>
      </c>
      <c r="ZH49" s="196" t="s">
        <v>442</v>
      </c>
      <c r="ZI49" s="157" t="s">
        <v>65</v>
      </c>
      <c r="ZJ49" s="157">
        <v>381</v>
      </c>
      <c r="ZK49" s="157">
        <v>353</v>
      </c>
      <c r="ZL49" s="157">
        <v>14</v>
      </c>
      <c r="ZM49" s="157">
        <v>14</v>
      </c>
      <c r="ZN49" s="158">
        <v>0.93</v>
      </c>
      <c r="ZO49" s="198" t="str">
        <f t="shared" si="111"/>
        <v>OK</v>
      </c>
    </row>
    <row r="50" spans="1:691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23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3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4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5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6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7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8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9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10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11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2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3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4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5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6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7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8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9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20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21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2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3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4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5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18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6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7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12"/>
        <v>0.99706744868035191</v>
      </c>
      <c r="ID50" s="4">
        <f t="shared" si="28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13"/>
        <v>0.99706744868035191</v>
      </c>
      <c r="IL50" s="4">
        <f t="shared" si="29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30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31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2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24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4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5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14"/>
        <v>0.99706744868035191</v>
      </c>
      <c r="KP50" s="4">
        <f t="shared" si="36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7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8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15"/>
        <v>0.87403598971722363</v>
      </c>
      <c r="LV50" s="4">
        <f t="shared" si="39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16"/>
        <v>0.87403598971722363</v>
      </c>
      <c r="MD50" s="158">
        <f t="shared" si="40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41"/>
        <v>0.87403598971722363</v>
      </c>
      <c r="ML50" s="158">
        <f t="shared" si="42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3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4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5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6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7"/>
        <v>0.87403598971722363</v>
      </c>
      <c r="OU50" s="158">
        <f t="shared" si="48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17"/>
        <v>0.87146529562982</v>
      </c>
      <c r="PC50" s="158">
        <f t="shared" si="49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50"/>
        <v>0.87146529562982</v>
      </c>
      <c r="PK50" s="158">
        <f t="shared" si="51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2"/>
        <v>0.87146529562982</v>
      </c>
      <c r="PS50" s="158">
        <f t="shared" si="53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4"/>
        <v>0.87146529562982</v>
      </c>
      <c r="QA50" s="158">
        <f t="shared" si="55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6"/>
        <v>0.87146529562982</v>
      </c>
      <c r="QI50" s="158">
        <f t="shared" si="57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8"/>
        <v>0.87146529562982</v>
      </c>
      <c r="QQ50" s="158">
        <f t="shared" si="59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60"/>
        <v>0.87146529562982</v>
      </c>
      <c r="QY50" s="158">
        <f t="shared" si="61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2"/>
        <v>0.87146529562982</v>
      </c>
      <c r="RG50" s="158">
        <f t="shared" si="63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4"/>
        <v>0.87146529562982</v>
      </c>
      <c r="RO50" s="158">
        <f t="shared" si="65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6"/>
        <v>0.87146529562982</v>
      </c>
      <c r="RW50" s="158">
        <f t="shared" si="67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8"/>
        <v>0.87146529562982</v>
      </c>
      <c r="SE50" s="158">
        <f t="shared" si="69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70"/>
        <v>0.87146529562982</v>
      </c>
      <c r="SM50" s="158">
        <f t="shared" si="71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2"/>
        <v>0.87146529562982</v>
      </c>
      <c r="SU50" s="158">
        <f t="shared" si="73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4"/>
        <v>0.87146529562982</v>
      </c>
      <c r="TC50" s="158">
        <f t="shared" si="75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6"/>
        <v>0.87146529562982</v>
      </c>
      <c r="TK50" s="158">
        <f t="shared" si="77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8"/>
        <v>0.87146529562982</v>
      </c>
      <c r="TS50" s="158">
        <f t="shared" si="79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80"/>
        <v>0.87146529562982</v>
      </c>
      <c r="UA50" s="158">
        <f t="shared" si="81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2"/>
        <v>0.87146529562982</v>
      </c>
      <c r="UI50" s="158">
        <f t="shared" si="83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4"/>
        <v>0.87146529562982</v>
      </c>
      <c r="UQ50" s="158">
        <f t="shared" si="85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6"/>
        <v>0.87146529562982</v>
      </c>
      <c r="UY50" s="158">
        <f t="shared" si="87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8"/>
        <v>0.87146529562982</v>
      </c>
      <c r="VG50" s="158">
        <f t="shared" si="89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90"/>
        <v>0.87146529562982</v>
      </c>
      <c r="VO50" s="158">
        <f t="shared" si="91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2"/>
        <v>0.87146529562982</v>
      </c>
      <c r="VW50" s="158">
        <f t="shared" si="93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4"/>
        <v>0.87146529562982</v>
      </c>
      <c r="WE50" s="158">
        <f t="shared" si="95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6"/>
        <v>0.87146529562982</v>
      </c>
      <c r="WM50" s="158">
        <f t="shared" si="97"/>
        <v>0</v>
      </c>
      <c r="WO50" s="157" t="s">
        <v>66</v>
      </c>
      <c r="WP50" s="157">
        <v>389</v>
      </c>
      <c r="WQ50" s="157">
        <v>339</v>
      </c>
      <c r="WR50" s="157">
        <v>49</v>
      </c>
      <c r="WS50" s="157">
        <v>1</v>
      </c>
      <c r="WT50" s="158">
        <f t="shared" si="98"/>
        <v>0.87146529562982</v>
      </c>
      <c r="WU50" s="158">
        <f t="shared" si="99"/>
        <v>0</v>
      </c>
      <c r="WW50" s="157" t="s">
        <v>66</v>
      </c>
      <c r="WX50" s="157">
        <v>389</v>
      </c>
      <c r="WY50" s="157">
        <v>339</v>
      </c>
      <c r="WZ50" s="157">
        <v>49</v>
      </c>
      <c r="XA50" s="157">
        <v>1</v>
      </c>
      <c r="XB50" s="158">
        <f t="shared" si="100"/>
        <v>0.87146529562982</v>
      </c>
      <c r="XC50" s="158" t="str">
        <f t="shared" si="101"/>
        <v>OK</v>
      </c>
      <c r="XE50" s="157" t="s">
        <v>66</v>
      </c>
      <c r="XF50" s="157">
        <v>389</v>
      </c>
      <c r="XG50" s="157">
        <v>339</v>
      </c>
      <c r="XH50" s="157">
        <v>49</v>
      </c>
      <c r="XI50" s="157">
        <v>1</v>
      </c>
      <c r="XJ50" s="158">
        <f t="shared" si="102"/>
        <v>0.87146529562982</v>
      </c>
      <c r="XK50" s="158" t="str">
        <f t="shared" si="119"/>
        <v>OK</v>
      </c>
      <c r="XM50" s="157" t="s">
        <v>66</v>
      </c>
      <c r="XN50" s="157">
        <v>389</v>
      </c>
      <c r="XO50" s="157">
        <v>339</v>
      </c>
      <c r="XP50" s="157">
        <v>49</v>
      </c>
      <c r="XQ50" s="157">
        <v>1</v>
      </c>
      <c r="XR50" s="158">
        <f t="shared" si="103"/>
        <v>0.87146529562982</v>
      </c>
      <c r="XS50" s="158" t="str">
        <f t="shared" si="120"/>
        <v>OK</v>
      </c>
      <c r="XU50" s="157" t="s">
        <v>66</v>
      </c>
      <c r="XV50" s="157">
        <v>389</v>
      </c>
      <c r="XW50" s="157">
        <v>339</v>
      </c>
      <c r="XX50" s="157">
        <v>49</v>
      </c>
      <c r="XY50" s="157">
        <v>1</v>
      </c>
      <c r="XZ50" s="158">
        <f t="shared" si="104"/>
        <v>0.87146529562982</v>
      </c>
      <c r="YA50" s="158" t="str">
        <f t="shared" si="105"/>
        <v>OK</v>
      </c>
      <c r="YC50" s="157" t="s">
        <v>66</v>
      </c>
      <c r="YD50" s="157">
        <v>389</v>
      </c>
      <c r="YE50" s="157">
        <v>339</v>
      </c>
      <c r="YF50" s="157">
        <v>49</v>
      </c>
      <c r="YG50" s="157">
        <v>1</v>
      </c>
      <c r="YH50" s="158">
        <f t="shared" si="106"/>
        <v>0.87146529562982</v>
      </c>
      <c r="YI50" s="158" t="str">
        <f t="shared" si="107"/>
        <v>OK</v>
      </c>
      <c r="YK50" s="157" t="s">
        <v>66</v>
      </c>
      <c r="YL50" s="157">
        <v>389</v>
      </c>
      <c r="YM50" s="157">
        <v>339</v>
      </c>
      <c r="YN50" s="157">
        <v>49</v>
      </c>
      <c r="YO50" s="157">
        <v>1</v>
      </c>
      <c r="YP50" s="158">
        <v>0.87</v>
      </c>
      <c r="YQ50" s="158" t="str">
        <f t="shared" si="121"/>
        <v>OK</v>
      </c>
      <c r="YS50" s="157" t="s">
        <v>66</v>
      </c>
      <c r="YT50" s="157">
        <v>389</v>
      </c>
      <c r="YU50" s="157">
        <v>339</v>
      </c>
      <c r="YV50" s="157">
        <v>49</v>
      </c>
      <c r="YW50" s="157">
        <v>1</v>
      </c>
      <c r="YX50" s="158">
        <v>0.87</v>
      </c>
      <c r="YY50" s="158" t="str">
        <f t="shared" si="109"/>
        <v>OK</v>
      </c>
      <c r="ZA50" s="157" t="s">
        <v>66</v>
      </c>
      <c r="ZB50" s="157">
        <v>389</v>
      </c>
      <c r="ZC50" s="157">
        <v>339</v>
      </c>
      <c r="ZD50" s="157">
        <v>49</v>
      </c>
      <c r="ZE50" s="157">
        <v>1</v>
      </c>
      <c r="ZF50" s="158">
        <v>0.87</v>
      </c>
      <c r="ZG50" s="158" t="str">
        <f t="shared" si="122"/>
        <v>OK</v>
      </c>
      <c r="ZI50" s="157" t="s">
        <v>66</v>
      </c>
      <c r="ZJ50" s="157">
        <v>389</v>
      </c>
      <c r="ZK50" s="157">
        <v>339</v>
      </c>
      <c r="ZL50" s="157">
        <v>49</v>
      </c>
      <c r="ZM50" s="157">
        <v>1</v>
      </c>
      <c r="ZN50" s="158">
        <v>0.87</v>
      </c>
      <c r="ZO50" s="158" t="str">
        <f t="shared" si="111"/>
        <v>OK</v>
      </c>
    </row>
    <row r="51" spans="1:691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23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3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4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5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6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7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8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9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10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11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2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3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4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5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6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7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8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9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20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21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2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3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4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5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18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6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7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12"/>
        <v>0.9555555555555556</v>
      </c>
      <c r="ID51" s="4">
        <f t="shared" si="28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13"/>
        <v>0.9555555555555556</v>
      </c>
      <c r="IL51" s="4">
        <f t="shared" si="29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30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31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2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24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4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5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14"/>
        <v>0.9555555555555556</v>
      </c>
      <c r="KP51" s="4">
        <f t="shared" si="36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7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8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15"/>
        <v>0.9555555555555556</v>
      </c>
      <c r="LV51" s="4">
        <f t="shared" si="39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16"/>
        <v>0.9555555555555556</v>
      </c>
      <c r="MD51" s="158">
        <f t="shared" si="40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41"/>
        <v>0.9555555555555556</v>
      </c>
      <c r="ML51" s="158">
        <f t="shared" si="42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3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4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5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6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7"/>
        <v>0.9555555555555556</v>
      </c>
      <c r="OU51" s="158">
        <f t="shared" si="48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17"/>
        <v>0.9555555555555556</v>
      </c>
      <c r="PC51" s="158">
        <f t="shared" si="49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50"/>
        <v>0.9555555555555556</v>
      </c>
      <c r="PK51" s="158">
        <f t="shared" si="51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2"/>
        <v>0.9555555555555556</v>
      </c>
      <c r="PS51" s="158">
        <f t="shared" si="53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4"/>
        <v>0.9555555555555556</v>
      </c>
      <c r="QA51" s="158">
        <f t="shared" si="55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6"/>
        <v>0.9555555555555556</v>
      </c>
      <c r="QI51" s="158">
        <f t="shared" si="57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8"/>
        <v>0.9555555555555556</v>
      </c>
      <c r="QQ51" s="158">
        <f t="shared" si="59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60"/>
        <v>0.9555555555555556</v>
      </c>
      <c r="QY51" s="158">
        <f t="shared" si="61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2"/>
        <v>0.9555555555555556</v>
      </c>
      <c r="RG51" s="158">
        <f t="shared" si="63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4"/>
        <v>0.9555555555555556</v>
      </c>
      <c r="RO51" s="158">
        <f t="shared" si="65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6"/>
        <v>0.9555555555555556</v>
      </c>
      <c r="RW51" s="158">
        <f t="shared" si="67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8"/>
        <v>0.9555555555555556</v>
      </c>
      <c r="SE51" s="158">
        <f t="shared" si="69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70"/>
        <v>0.9555555555555556</v>
      </c>
      <c r="SM51" s="158">
        <f t="shared" si="71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2"/>
        <v>0.9555555555555556</v>
      </c>
      <c r="SU51" s="158">
        <f t="shared" si="73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4"/>
        <v>0.9555555555555556</v>
      </c>
      <c r="TC51" s="158">
        <f t="shared" si="75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6"/>
        <v>0.9555555555555556</v>
      </c>
      <c r="TK51" s="158">
        <f t="shared" si="77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8"/>
        <v>0.8716216216216216</v>
      </c>
      <c r="TS51" s="158">
        <f t="shared" si="79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80"/>
        <v>0.8716216216216216</v>
      </c>
      <c r="UA51" s="158">
        <f t="shared" si="81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2"/>
        <v>0.8716216216216216</v>
      </c>
      <c r="UI51" s="158">
        <f t="shared" si="83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4"/>
        <v>0.8716216216216216</v>
      </c>
      <c r="UQ51" s="158">
        <f t="shared" si="85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6"/>
        <v>0.8716216216216216</v>
      </c>
      <c r="UY51" s="158">
        <f t="shared" si="87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8"/>
        <v>0.8716216216216216</v>
      </c>
      <c r="VG51" s="158">
        <f t="shared" si="89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90"/>
        <v>0.8716216216216216</v>
      </c>
      <c r="VO51" s="158">
        <f t="shared" si="91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2"/>
        <v>0.8716216216216216</v>
      </c>
      <c r="VW51" s="158">
        <f t="shared" si="93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4"/>
        <v>0.8716216216216216</v>
      </c>
      <c r="WE51" s="158">
        <f t="shared" si="95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6"/>
        <v>0.8716216216216216</v>
      </c>
      <c r="WM51" s="158">
        <f t="shared" si="97"/>
        <v>0</v>
      </c>
      <c r="WO51" s="157" t="s">
        <v>67</v>
      </c>
      <c r="WP51" s="157">
        <v>148</v>
      </c>
      <c r="WQ51" s="157">
        <v>129</v>
      </c>
      <c r="WR51" s="157">
        <v>4</v>
      </c>
      <c r="WS51" s="157">
        <v>15</v>
      </c>
      <c r="WT51" s="158">
        <f t="shared" si="98"/>
        <v>0.8716216216216216</v>
      </c>
      <c r="WU51" s="158">
        <f t="shared" si="99"/>
        <v>0</v>
      </c>
      <c r="WW51" s="157" t="s">
        <v>67</v>
      </c>
      <c r="WX51" s="157">
        <v>148</v>
      </c>
      <c r="WY51" s="157">
        <v>129</v>
      </c>
      <c r="WZ51" s="157">
        <v>4</v>
      </c>
      <c r="XA51" s="157">
        <v>15</v>
      </c>
      <c r="XB51" s="158">
        <f t="shared" si="100"/>
        <v>0.8716216216216216</v>
      </c>
      <c r="XC51" s="158" t="str">
        <f t="shared" si="101"/>
        <v>OK</v>
      </c>
      <c r="XE51" s="157" t="s">
        <v>67</v>
      </c>
      <c r="XF51" s="157">
        <v>148</v>
      </c>
      <c r="XG51" s="157">
        <v>129</v>
      </c>
      <c r="XH51" s="157">
        <v>4</v>
      </c>
      <c r="XI51" s="157">
        <v>15</v>
      </c>
      <c r="XJ51" s="158">
        <f t="shared" si="102"/>
        <v>0.8716216216216216</v>
      </c>
      <c r="XK51" s="158" t="str">
        <f t="shared" si="119"/>
        <v>OK</v>
      </c>
      <c r="XM51" s="157" t="s">
        <v>67</v>
      </c>
      <c r="XN51" s="157">
        <v>148</v>
      </c>
      <c r="XO51" s="157">
        <v>129</v>
      </c>
      <c r="XP51" s="157">
        <v>4</v>
      </c>
      <c r="XQ51" s="157">
        <v>15</v>
      </c>
      <c r="XR51" s="158">
        <f t="shared" si="103"/>
        <v>0.8716216216216216</v>
      </c>
      <c r="XS51" s="158" t="str">
        <f t="shared" si="120"/>
        <v>OK</v>
      </c>
      <c r="XU51" s="157" t="s">
        <v>67</v>
      </c>
      <c r="XV51" s="157">
        <v>148</v>
      </c>
      <c r="XW51" s="157">
        <v>129</v>
      </c>
      <c r="XX51" s="157">
        <v>4</v>
      </c>
      <c r="XY51" s="157">
        <v>15</v>
      </c>
      <c r="XZ51" s="158">
        <f t="shared" si="104"/>
        <v>0.8716216216216216</v>
      </c>
      <c r="YA51" s="158" t="str">
        <f t="shared" si="105"/>
        <v>OK</v>
      </c>
      <c r="YC51" s="157" t="s">
        <v>67</v>
      </c>
      <c r="YD51" s="157">
        <v>148</v>
      </c>
      <c r="YE51" s="157">
        <v>129</v>
      </c>
      <c r="YF51" s="157">
        <v>4</v>
      </c>
      <c r="YG51" s="157">
        <v>15</v>
      </c>
      <c r="YH51" s="158">
        <f t="shared" si="106"/>
        <v>0.8716216216216216</v>
      </c>
      <c r="YI51" s="158" t="str">
        <f t="shared" si="107"/>
        <v>OK</v>
      </c>
      <c r="YK51" s="157" t="s">
        <v>67</v>
      </c>
      <c r="YL51" s="157">
        <v>148</v>
      </c>
      <c r="YM51" s="157">
        <v>129</v>
      </c>
      <c r="YN51" s="157">
        <v>4</v>
      </c>
      <c r="YO51" s="157">
        <v>15</v>
      </c>
      <c r="YP51" s="158">
        <v>0.87</v>
      </c>
      <c r="YQ51" s="158" t="str">
        <f t="shared" si="121"/>
        <v>OK</v>
      </c>
      <c r="YS51" s="157" t="s">
        <v>67</v>
      </c>
      <c r="YT51" s="157">
        <v>148</v>
      </c>
      <c r="YU51" s="157">
        <v>129</v>
      </c>
      <c r="YV51" s="157">
        <v>4</v>
      </c>
      <c r="YW51" s="157">
        <v>15</v>
      </c>
      <c r="YX51" s="158">
        <v>0.87</v>
      </c>
      <c r="YY51" s="158" t="str">
        <f t="shared" si="109"/>
        <v>OK</v>
      </c>
      <c r="ZA51" s="157" t="s">
        <v>67</v>
      </c>
      <c r="ZB51" s="157">
        <v>148</v>
      </c>
      <c r="ZC51" s="157">
        <v>129</v>
      </c>
      <c r="ZD51" s="157">
        <v>4</v>
      </c>
      <c r="ZE51" s="157">
        <v>15</v>
      </c>
      <c r="ZF51" s="158">
        <v>0.87</v>
      </c>
      <c r="ZG51" s="158" t="str">
        <f t="shared" si="122"/>
        <v>OK</v>
      </c>
      <c r="ZI51" s="157" t="s">
        <v>67</v>
      </c>
      <c r="ZJ51" s="157">
        <v>148</v>
      </c>
      <c r="ZK51" s="157">
        <v>129</v>
      </c>
      <c r="ZL51" s="157">
        <v>4</v>
      </c>
      <c r="ZM51" s="157">
        <v>15</v>
      </c>
      <c r="ZN51" s="158">
        <v>0.87</v>
      </c>
      <c r="ZO51" s="158" t="str">
        <f t="shared" si="111"/>
        <v>OK</v>
      </c>
    </row>
    <row r="52" spans="1:691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23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3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4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5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6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7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8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9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10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11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2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3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4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5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6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7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8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9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20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21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2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3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4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5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18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6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7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12"/>
        <v>0.99247648902821317</v>
      </c>
      <c r="ID52" s="4">
        <f t="shared" si="28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13"/>
        <v>0.99247648902821317</v>
      </c>
      <c r="IL52" s="4">
        <f t="shared" si="29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30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31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2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24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4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5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14"/>
        <v>0.99247648902821317</v>
      </c>
      <c r="KP52" s="4">
        <f t="shared" si="36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7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8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15"/>
        <v>0.99247648902821317</v>
      </c>
      <c r="LV52" s="4">
        <f t="shared" si="39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16"/>
        <v>0.99247648902821317</v>
      </c>
      <c r="MD52" s="158">
        <f t="shared" si="40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41"/>
        <v>0.99247648902821317</v>
      </c>
      <c r="ML52" s="158">
        <f t="shared" si="42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3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4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5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6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7"/>
        <v>0.99247648902821317</v>
      </c>
      <c r="OU52" s="158">
        <f t="shared" si="48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17"/>
        <v>0.99247648902821317</v>
      </c>
      <c r="PC52" s="158">
        <f t="shared" si="49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50"/>
        <v>0.99247648902821317</v>
      </c>
      <c r="PK52" s="158">
        <f t="shared" si="51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2"/>
        <v>0.99247648902821317</v>
      </c>
      <c r="PS52" s="158">
        <f t="shared" si="53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4"/>
        <v>0.9924859110832811</v>
      </c>
      <c r="QA52" s="158">
        <f t="shared" si="55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6"/>
        <v>0.9924859110832811</v>
      </c>
      <c r="QI52" s="158">
        <f t="shared" si="57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8"/>
        <v>0.9924859110832811</v>
      </c>
      <c r="QQ52" s="158">
        <f t="shared" si="59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60"/>
        <v>0.9924859110832811</v>
      </c>
      <c r="QY52" s="158">
        <f t="shared" si="61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2"/>
        <v>0.9924859110832811</v>
      </c>
      <c r="RG52" s="158">
        <f t="shared" si="63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4"/>
        <v>0.9924859110832811</v>
      </c>
      <c r="RO52" s="158">
        <f t="shared" si="65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6"/>
        <v>0.9924859110832811</v>
      </c>
      <c r="RW52" s="158">
        <f t="shared" si="67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8"/>
        <v>0.9924859110832811</v>
      </c>
      <c r="SE52" s="158">
        <f t="shared" si="69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70"/>
        <v>0.9924859110832811</v>
      </c>
      <c r="SM52" s="158">
        <f t="shared" si="71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2"/>
        <v>0.9924859110832811</v>
      </c>
      <c r="SU52" s="158">
        <f t="shared" si="73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4"/>
        <v>0.9924859110832811</v>
      </c>
      <c r="TC52" s="158">
        <f t="shared" si="75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6"/>
        <v>0.9924859110832811</v>
      </c>
      <c r="TK52" s="158">
        <f t="shared" si="77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8"/>
        <v>0.9924859110832811</v>
      </c>
      <c r="TS52" s="158">
        <f t="shared" si="79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80"/>
        <v>0.9924859110832811</v>
      </c>
      <c r="UA52" s="158">
        <f t="shared" si="81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2"/>
        <v>0.9924859110832811</v>
      </c>
      <c r="UI52" s="158">
        <f t="shared" si="83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4"/>
        <v>0.9924859110832811</v>
      </c>
      <c r="UQ52" s="158">
        <f t="shared" si="85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6"/>
        <v>0.9924859110832811</v>
      </c>
      <c r="UY52" s="158">
        <f t="shared" si="87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8"/>
        <v>0.9924859110832811</v>
      </c>
      <c r="VG52" s="158">
        <f t="shared" si="89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90"/>
        <v>0.9924859110832811</v>
      </c>
      <c r="VO52" s="158">
        <f t="shared" si="91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2"/>
        <v>0.9924859110832811</v>
      </c>
      <c r="VW52" s="158">
        <f t="shared" si="93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4"/>
        <v>0.9924859110832811</v>
      </c>
      <c r="WE52" s="158">
        <f t="shared" si="95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6"/>
        <v>0.9924859110832811</v>
      </c>
      <c r="WM52" s="158">
        <f t="shared" si="97"/>
        <v>0</v>
      </c>
      <c r="WO52" s="157" t="s">
        <v>68</v>
      </c>
      <c r="WP52" s="157">
        <v>1597</v>
      </c>
      <c r="WQ52" s="157">
        <v>1585</v>
      </c>
      <c r="WR52" s="157">
        <v>12</v>
      </c>
      <c r="WS52" s="157">
        <v>0</v>
      </c>
      <c r="WT52" s="158">
        <f t="shared" si="98"/>
        <v>0.9924859110832811</v>
      </c>
      <c r="WU52" s="158">
        <f t="shared" si="99"/>
        <v>0</v>
      </c>
      <c r="WW52" s="157" t="s">
        <v>68</v>
      </c>
      <c r="WX52" s="157">
        <v>1597</v>
      </c>
      <c r="WY52" s="157">
        <v>1585</v>
      </c>
      <c r="WZ52" s="157">
        <v>12</v>
      </c>
      <c r="XA52" s="157">
        <v>0</v>
      </c>
      <c r="XB52" s="158">
        <f t="shared" si="100"/>
        <v>0.9924859110832811</v>
      </c>
      <c r="XC52" s="158" t="str">
        <f t="shared" si="101"/>
        <v>OK</v>
      </c>
      <c r="XE52" s="157" t="s">
        <v>68</v>
      </c>
      <c r="XF52" s="157">
        <v>1597</v>
      </c>
      <c r="XG52" s="157">
        <v>1585</v>
      </c>
      <c r="XH52" s="157">
        <v>12</v>
      </c>
      <c r="XI52" s="157">
        <v>0</v>
      </c>
      <c r="XJ52" s="158">
        <f t="shared" si="102"/>
        <v>0.9924859110832811</v>
      </c>
      <c r="XK52" s="158" t="str">
        <f t="shared" si="119"/>
        <v>OK</v>
      </c>
      <c r="XL52" s="157" t="s">
        <v>434</v>
      </c>
      <c r="XM52" s="157" t="s">
        <v>68</v>
      </c>
      <c r="XN52" s="157">
        <v>1597</v>
      </c>
      <c r="XO52" s="157">
        <v>1585</v>
      </c>
      <c r="XP52" s="157">
        <v>12</v>
      </c>
      <c r="XQ52" s="157">
        <v>0</v>
      </c>
      <c r="XR52" s="158">
        <f t="shared" si="103"/>
        <v>0.9924859110832811</v>
      </c>
      <c r="XS52" s="158" t="str">
        <f t="shared" si="120"/>
        <v>OK</v>
      </c>
      <c r="XU52" s="157" t="s">
        <v>68</v>
      </c>
      <c r="XV52" s="157">
        <v>1597</v>
      </c>
      <c r="XW52" s="157">
        <v>1585</v>
      </c>
      <c r="XX52" s="157">
        <v>12</v>
      </c>
      <c r="XY52" s="157">
        <v>0</v>
      </c>
      <c r="XZ52" s="158">
        <f t="shared" si="104"/>
        <v>0.9924859110832811</v>
      </c>
      <c r="YA52" s="158" t="str">
        <f t="shared" si="105"/>
        <v>OK</v>
      </c>
      <c r="YB52" s="195" t="s">
        <v>434</v>
      </c>
      <c r="YC52" s="157" t="s">
        <v>68</v>
      </c>
      <c r="YD52" s="157">
        <v>1597</v>
      </c>
      <c r="YE52" s="157">
        <v>1585</v>
      </c>
      <c r="YF52" s="157">
        <v>12</v>
      </c>
      <c r="YG52" s="157">
        <v>0</v>
      </c>
      <c r="YH52" s="158">
        <f t="shared" si="106"/>
        <v>0.9924859110832811</v>
      </c>
      <c r="YI52" s="158" t="str">
        <f t="shared" si="107"/>
        <v>OK</v>
      </c>
      <c r="YK52" s="157" t="s">
        <v>68</v>
      </c>
      <c r="YL52" s="157">
        <v>1597</v>
      </c>
      <c r="YM52" s="157">
        <v>1585</v>
      </c>
      <c r="YN52" s="157">
        <v>12</v>
      </c>
      <c r="YO52" s="157">
        <v>0</v>
      </c>
      <c r="YP52" s="158">
        <v>0.99</v>
      </c>
      <c r="YQ52" s="158" t="str">
        <f t="shared" si="121"/>
        <v>OK</v>
      </c>
      <c r="YR52" s="195" t="s">
        <v>434</v>
      </c>
      <c r="YS52" s="157" t="s">
        <v>68</v>
      </c>
      <c r="YT52" s="157">
        <v>1597</v>
      </c>
      <c r="YU52" s="157">
        <v>1585</v>
      </c>
      <c r="YV52" s="157">
        <v>12</v>
      </c>
      <c r="YW52" s="157">
        <v>0</v>
      </c>
      <c r="YX52" s="158">
        <v>0.99</v>
      </c>
      <c r="YY52" s="158" t="str">
        <f t="shared" si="109"/>
        <v>OK</v>
      </c>
      <c r="ZA52" s="157" t="s">
        <v>68</v>
      </c>
      <c r="ZB52" s="157">
        <v>1597</v>
      </c>
      <c r="ZC52" s="157">
        <v>1585</v>
      </c>
      <c r="ZD52" s="157">
        <v>12</v>
      </c>
      <c r="ZE52" s="157">
        <v>0</v>
      </c>
      <c r="ZF52" s="158">
        <v>0.99</v>
      </c>
      <c r="ZG52" s="158" t="str">
        <f t="shared" si="122"/>
        <v>OK</v>
      </c>
      <c r="ZH52" s="195" t="s">
        <v>434</v>
      </c>
      <c r="ZI52" s="157" t="s">
        <v>68</v>
      </c>
      <c r="ZJ52" s="157">
        <v>1597</v>
      </c>
      <c r="ZK52" s="157">
        <v>1585</v>
      </c>
      <c r="ZL52" s="157">
        <v>12</v>
      </c>
      <c r="ZM52" s="157">
        <v>0</v>
      </c>
      <c r="ZN52" s="158">
        <v>0.99</v>
      </c>
      <c r="ZO52" s="158" t="str">
        <f t="shared" si="111"/>
        <v>OK</v>
      </c>
    </row>
    <row r="53" spans="1:691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23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3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4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5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6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7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8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9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10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11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2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3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4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5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6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7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8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9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20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21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2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3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4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5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18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6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7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12"/>
        <v>0.98863636363636365</v>
      </c>
      <c r="ID53" s="4">
        <f t="shared" si="28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13"/>
        <v>0.98863636363636365</v>
      </c>
      <c r="IL53" s="4">
        <f t="shared" si="29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30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31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2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24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4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5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14"/>
        <v>0.98863636363636365</v>
      </c>
      <c r="KP53" s="4">
        <f t="shared" si="36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7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8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15"/>
        <v>0.98863636363636365</v>
      </c>
      <c r="LV53" s="4">
        <f t="shared" si="39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16"/>
        <v>0.98863636363636365</v>
      </c>
      <c r="MD53" s="158">
        <f t="shared" si="40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41"/>
        <v>0.98863636363636365</v>
      </c>
      <c r="ML53" s="158">
        <f t="shared" si="42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3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4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5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6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7"/>
        <v>0.98863636363636365</v>
      </c>
      <c r="OU53" s="158">
        <f t="shared" si="48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17"/>
        <v>0.98863636363636365</v>
      </c>
      <c r="PC53" s="158">
        <f t="shared" si="49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50"/>
        <v>0.98863636363636365</v>
      </c>
      <c r="PK53" s="158">
        <f t="shared" si="51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2"/>
        <v>0.98863636363636365</v>
      </c>
      <c r="PS53" s="158">
        <f t="shared" si="53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4"/>
        <v>0.98863636363636365</v>
      </c>
      <c r="QA53" s="158">
        <f t="shared" si="55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6"/>
        <v>0.98863636363636365</v>
      </c>
      <c r="QI53" s="158">
        <f t="shared" si="57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8"/>
        <v>0.98863636363636365</v>
      </c>
      <c r="QQ53" s="158">
        <f t="shared" si="59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60"/>
        <v>0.98863636363636365</v>
      </c>
      <c r="QY53" s="158">
        <f t="shared" si="61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2"/>
        <v>0.98863636363636365</v>
      </c>
      <c r="RG53" s="158">
        <f t="shared" si="63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4"/>
        <v>0.98863636363636365</v>
      </c>
      <c r="RO53" s="158">
        <f t="shared" si="65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6"/>
        <v>0.98863636363636365</v>
      </c>
      <c r="RW53" s="158">
        <f t="shared" si="67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8"/>
        <v>0.98863636363636365</v>
      </c>
      <c r="SE53" s="158">
        <f t="shared" si="69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70"/>
        <v>0.98863636363636365</v>
      </c>
      <c r="SM53" s="158">
        <f t="shared" si="71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2"/>
        <v>0.98863636363636365</v>
      </c>
      <c r="SU53" s="158">
        <f t="shared" si="73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4"/>
        <v>0.98863636363636365</v>
      </c>
      <c r="TC53" s="158">
        <f t="shared" si="75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6"/>
        <v>0.98863636363636365</v>
      </c>
      <c r="TK53" s="158">
        <f t="shared" si="77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8"/>
        <v>0.98863636363636365</v>
      </c>
      <c r="TS53" s="158">
        <f t="shared" si="79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80"/>
        <v>0.98863636363636365</v>
      </c>
      <c r="UA53" s="158">
        <f t="shared" si="81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2"/>
        <v>0.98863636363636365</v>
      </c>
      <c r="UI53" s="158">
        <f t="shared" si="83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4"/>
        <v>0.98863636363636365</v>
      </c>
      <c r="UQ53" s="158">
        <f t="shared" si="85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6"/>
        <v>0.98863636363636365</v>
      </c>
      <c r="UY53" s="158">
        <f t="shared" si="87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8"/>
        <v>0.98863636363636365</v>
      </c>
      <c r="VG53" s="158">
        <f t="shared" si="89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90"/>
        <v>0.98863636363636365</v>
      </c>
      <c r="VO53" s="158">
        <f t="shared" si="91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2"/>
        <v>0.98863636363636365</v>
      </c>
      <c r="VW53" s="158">
        <f t="shared" si="93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4"/>
        <v>0.98863636363636365</v>
      </c>
      <c r="WE53" s="158">
        <f t="shared" si="95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6"/>
        <v>0.98863636363636365</v>
      </c>
      <c r="WM53" s="158">
        <f t="shared" si="97"/>
        <v>0</v>
      </c>
      <c r="WO53" s="157" t="s">
        <v>69</v>
      </c>
      <c r="WP53" s="157">
        <v>176</v>
      </c>
      <c r="WQ53" s="157">
        <v>174</v>
      </c>
      <c r="WR53" s="157">
        <v>2</v>
      </c>
      <c r="WS53" s="157">
        <v>0</v>
      </c>
      <c r="WT53" s="158">
        <f t="shared" si="98"/>
        <v>0.98863636363636365</v>
      </c>
      <c r="WU53" s="158">
        <f t="shared" si="99"/>
        <v>0</v>
      </c>
      <c r="WW53" s="157" t="s">
        <v>69</v>
      </c>
      <c r="WX53" s="157">
        <v>176</v>
      </c>
      <c r="WY53" s="157">
        <v>174</v>
      </c>
      <c r="WZ53" s="157">
        <v>2</v>
      </c>
      <c r="XA53" s="157">
        <v>0</v>
      </c>
      <c r="XB53" s="158">
        <f t="shared" si="100"/>
        <v>0.98863636363636365</v>
      </c>
      <c r="XC53" s="158" t="str">
        <f t="shared" si="101"/>
        <v>OK</v>
      </c>
      <c r="XD53" s="17" t="s">
        <v>119</v>
      </c>
      <c r="XE53" s="157" t="s">
        <v>69</v>
      </c>
      <c r="XF53" s="157">
        <v>176</v>
      </c>
      <c r="XG53" s="157">
        <v>174</v>
      </c>
      <c r="XH53" s="157">
        <v>2</v>
      </c>
      <c r="XI53" s="157">
        <v>0</v>
      </c>
      <c r="XJ53" s="158">
        <f t="shared" si="102"/>
        <v>0.98863636363636365</v>
      </c>
      <c r="XK53" s="158" t="str">
        <f t="shared" si="119"/>
        <v>OK</v>
      </c>
      <c r="XL53" s="157" t="s">
        <v>434</v>
      </c>
      <c r="XM53" s="157" t="s">
        <v>69</v>
      </c>
      <c r="XN53" s="157">
        <v>176</v>
      </c>
      <c r="XO53" s="157">
        <v>174</v>
      </c>
      <c r="XP53" s="157">
        <v>2</v>
      </c>
      <c r="XQ53" s="157">
        <v>0</v>
      </c>
      <c r="XR53" s="158">
        <f t="shared" si="103"/>
        <v>0.98863636363636365</v>
      </c>
      <c r="XS53" s="158" t="str">
        <f t="shared" si="120"/>
        <v>OK</v>
      </c>
      <c r="XU53" s="157" t="s">
        <v>69</v>
      </c>
      <c r="XV53" s="157">
        <v>176</v>
      </c>
      <c r="XW53" s="157">
        <v>174</v>
      </c>
      <c r="XX53" s="157">
        <v>2</v>
      </c>
      <c r="XY53" s="157">
        <v>0</v>
      </c>
      <c r="XZ53" s="158">
        <f t="shared" si="104"/>
        <v>0.98863636363636365</v>
      </c>
      <c r="YA53" s="158" t="str">
        <f t="shared" si="105"/>
        <v>OK</v>
      </c>
      <c r="YB53" s="195" t="s">
        <v>434</v>
      </c>
      <c r="YC53" s="157" t="s">
        <v>69</v>
      </c>
      <c r="YD53" s="157">
        <v>176</v>
      </c>
      <c r="YE53" s="157">
        <v>174</v>
      </c>
      <c r="YF53" s="157">
        <v>2</v>
      </c>
      <c r="YG53" s="157">
        <v>0</v>
      </c>
      <c r="YH53" s="158">
        <f t="shared" si="106"/>
        <v>0.98863636363636365</v>
      </c>
      <c r="YI53" s="158" t="str">
        <f t="shared" si="107"/>
        <v>OK</v>
      </c>
      <c r="YK53" s="157" t="s">
        <v>69</v>
      </c>
      <c r="YL53" s="157">
        <v>176</v>
      </c>
      <c r="YM53" s="157">
        <v>174</v>
      </c>
      <c r="YN53" s="157">
        <v>2</v>
      </c>
      <c r="YO53" s="157">
        <v>0</v>
      </c>
      <c r="YP53" s="158">
        <v>0.99</v>
      </c>
      <c r="YQ53" s="158" t="str">
        <f t="shared" si="121"/>
        <v>OK</v>
      </c>
      <c r="YR53" s="195" t="s">
        <v>434</v>
      </c>
      <c r="YS53" s="157" t="s">
        <v>69</v>
      </c>
      <c r="YT53" s="157">
        <v>176</v>
      </c>
      <c r="YU53" s="157">
        <v>174</v>
      </c>
      <c r="YV53" s="157">
        <v>2</v>
      </c>
      <c r="YW53" s="157">
        <v>0</v>
      </c>
      <c r="YX53" s="158">
        <v>0.99</v>
      </c>
      <c r="YY53" s="158" t="str">
        <f t="shared" si="109"/>
        <v>OK</v>
      </c>
      <c r="ZA53" s="157" t="s">
        <v>69</v>
      </c>
      <c r="ZB53" s="157">
        <v>176</v>
      </c>
      <c r="ZC53" s="157">
        <v>174</v>
      </c>
      <c r="ZD53" s="157">
        <v>2</v>
      </c>
      <c r="ZE53" s="157">
        <v>0</v>
      </c>
      <c r="ZF53" s="158">
        <v>0.99</v>
      </c>
      <c r="ZG53" s="158" t="str">
        <f t="shared" si="122"/>
        <v>OK</v>
      </c>
      <c r="ZH53" s="195" t="s">
        <v>434</v>
      </c>
      <c r="ZI53" s="157" t="s">
        <v>69</v>
      </c>
      <c r="ZJ53" s="157">
        <v>176</v>
      </c>
      <c r="ZK53" s="157">
        <v>174</v>
      </c>
      <c r="ZL53" s="157">
        <v>2</v>
      </c>
      <c r="ZM53" s="157">
        <v>0</v>
      </c>
      <c r="ZN53" s="158">
        <v>0.99</v>
      </c>
      <c r="ZO53" s="158" t="str">
        <f t="shared" si="111"/>
        <v>OK</v>
      </c>
    </row>
    <row r="54" spans="1:691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23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3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4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5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6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7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8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9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10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11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2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3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4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5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6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7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8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9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20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21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2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3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4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5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18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6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7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12"/>
        <v>0.96536796536796532</v>
      </c>
      <c r="ID54" s="4">
        <f t="shared" si="28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13"/>
        <v>0.96536796536796532</v>
      </c>
      <c r="IL54" s="4">
        <f t="shared" si="29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30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31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2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24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4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5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14"/>
        <v>0.96536796536796532</v>
      </c>
      <c r="KP54" s="4">
        <f t="shared" si="36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7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8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15"/>
        <v>0.96536796536796532</v>
      </c>
      <c r="LV54" s="4">
        <f t="shared" si="39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16"/>
        <v>0.96536796536796532</v>
      </c>
      <c r="MD54" s="158">
        <f t="shared" si="40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41"/>
        <v>0.96536796536796532</v>
      </c>
      <c r="ML54" s="158">
        <f t="shared" si="42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3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4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5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6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7"/>
        <v>0.96536796536796532</v>
      </c>
      <c r="OU54" s="158">
        <f t="shared" si="48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17"/>
        <v>0.96536796536796532</v>
      </c>
      <c r="PC54" s="158">
        <f t="shared" si="49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50"/>
        <v>0.96536796536796532</v>
      </c>
      <c r="PK54" s="158">
        <f t="shared" si="51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2"/>
        <v>0.96536796536796532</v>
      </c>
      <c r="PS54" s="158">
        <f t="shared" si="53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4"/>
        <v>0.96536796536796532</v>
      </c>
      <c r="QA54" s="158">
        <f t="shared" si="55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6"/>
        <v>0.96536796536796532</v>
      </c>
      <c r="QI54" s="158">
        <f t="shared" si="57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8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60"/>
        <v>0.96536796536796532</v>
      </c>
      <c r="QY54" s="158">
        <f t="shared" si="61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2"/>
        <v>0.96536796536796532</v>
      </c>
      <c r="RG54" s="158">
        <f t="shared" si="63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4"/>
        <v>0.96536796536796532</v>
      </c>
      <c r="RO54" s="158">
        <f t="shared" si="65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6"/>
        <v>0.96536796536796532</v>
      </c>
      <c r="RW54" s="158">
        <f t="shared" si="67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8"/>
        <v>0.96536796536796532</v>
      </c>
      <c r="SE54" s="158">
        <f t="shared" si="69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70"/>
        <v>0.96536796536796532</v>
      </c>
      <c r="SM54" s="158">
        <f t="shared" si="71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2"/>
        <v>0.96536796536796532</v>
      </c>
      <c r="SU54" s="158">
        <f t="shared" si="73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4"/>
        <v>0.96536796536796532</v>
      </c>
      <c r="TC54" s="158">
        <f t="shared" si="75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6"/>
        <v>0.96536796536796532</v>
      </c>
      <c r="TK54" s="158">
        <f t="shared" si="77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8"/>
        <v>0.96536796536796532</v>
      </c>
      <c r="TS54" s="158">
        <f t="shared" si="79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80"/>
        <v>0.96536796536796532</v>
      </c>
      <c r="UA54" s="158">
        <f t="shared" si="81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2"/>
        <v>0.96536796536796532</v>
      </c>
      <c r="UI54" s="158">
        <f t="shared" si="83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4"/>
        <v>0.96536796536796532</v>
      </c>
      <c r="UQ54" s="158">
        <f t="shared" si="85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6"/>
        <v>0.96296296296296291</v>
      </c>
      <c r="UY54" s="158">
        <f t="shared" si="87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8"/>
        <v>0.96296296296296291</v>
      </c>
      <c r="VG54" s="158">
        <f t="shared" si="89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90"/>
        <v>0.96296296296296291</v>
      </c>
      <c r="VO54" s="158">
        <f t="shared" si="91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2"/>
        <v>0.96296296296296291</v>
      </c>
      <c r="VW54" s="158">
        <f t="shared" si="93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4"/>
        <v>0.96296296296296291</v>
      </c>
      <c r="WE54" s="158">
        <f t="shared" si="95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6"/>
        <v>0.96296296296296291</v>
      </c>
      <c r="WM54" s="158">
        <f t="shared" si="97"/>
        <v>0</v>
      </c>
      <c r="WN54" s="17" t="s">
        <v>119</v>
      </c>
      <c r="WO54" s="157" t="s">
        <v>70</v>
      </c>
      <c r="WP54" s="157">
        <v>270</v>
      </c>
      <c r="WQ54" s="159">
        <v>260</v>
      </c>
      <c r="WR54" s="159">
        <v>8</v>
      </c>
      <c r="WS54" s="159">
        <v>2</v>
      </c>
      <c r="WT54" s="158">
        <f t="shared" si="98"/>
        <v>0.96296296296296291</v>
      </c>
      <c r="WU54" s="158">
        <f t="shared" si="99"/>
        <v>0</v>
      </c>
      <c r="WV54" s="157" t="s">
        <v>119</v>
      </c>
      <c r="WW54" s="157" t="s">
        <v>70</v>
      </c>
      <c r="WX54" s="157">
        <v>270</v>
      </c>
      <c r="WY54" s="157">
        <v>260</v>
      </c>
      <c r="WZ54" s="157">
        <v>8</v>
      </c>
      <c r="XA54" s="157">
        <v>2</v>
      </c>
      <c r="XB54" s="158">
        <f t="shared" si="100"/>
        <v>0.96296296296296291</v>
      </c>
      <c r="XC54" s="158" t="str">
        <f t="shared" si="101"/>
        <v>OK</v>
      </c>
      <c r="XD54" s="159" t="s">
        <v>119</v>
      </c>
      <c r="XE54" s="157" t="s">
        <v>70</v>
      </c>
      <c r="XF54" s="157">
        <v>270</v>
      </c>
      <c r="XG54" s="157">
        <v>260</v>
      </c>
      <c r="XH54" s="157">
        <v>8</v>
      </c>
      <c r="XI54" s="157">
        <v>2</v>
      </c>
      <c r="XJ54" s="158">
        <f t="shared" si="102"/>
        <v>0.96296296296296291</v>
      </c>
      <c r="XK54" s="158" t="str">
        <f t="shared" si="119"/>
        <v>OK</v>
      </c>
      <c r="XL54" s="157" t="s">
        <v>434</v>
      </c>
      <c r="XM54" s="157" t="s">
        <v>70</v>
      </c>
      <c r="XN54" s="157">
        <v>270</v>
      </c>
      <c r="XO54" s="157">
        <v>260</v>
      </c>
      <c r="XP54" s="157">
        <v>8</v>
      </c>
      <c r="XQ54" s="157">
        <v>2</v>
      </c>
      <c r="XR54" s="158">
        <f t="shared" si="103"/>
        <v>0.96296296296296291</v>
      </c>
      <c r="XS54" s="158" t="str">
        <f t="shared" si="120"/>
        <v>OK</v>
      </c>
      <c r="XU54" s="157" t="s">
        <v>70</v>
      </c>
      <c r="XV54" s="157">
        <v>270</v>
      </c>
      <c r="XW54" s="157">
        <v>260</v>
      </c>
      <c r="XX54" s="157">
        <v>8</v>
      </c>
      <c r="XY54" s="157">
        <v>2</v>
      </c>
      <c r="XZ54" s="158">
        <f t="shared" si="104"/>
        <v>0.96296296296296291</v>
      </c>
      <c r="YA54" s="158" t="str">
        <f t="shared" si="105"/>
        <v>OK</v>
      </c>
      <c r="YB54" s="196" t="s">
        <v>442</v>
      </c>
      <c r="YC54" s="157" t="s">
        <v>70</v>
      </c>
      <c r="YD54" s="157">
        <v>270</v>
      </c>
      <c r="YE54" s="157">
        <v>260</v>
      </c>
      <c r="YF54" s="157">
        <v>8</v>
      </c>
      <c r="YG54" s="157">
        <v>2</v>
      </c>
      <c r="YH54" s="158">
        <f t="shared" si="106"/>
        <v>0.96296296296296291</v>
      </c>
      <c r="YI54" s="158" t="str">
        <f t="shared" si="107"/>
        <v>OK</v>
      </c>
      <c r="YK54" s="157" t="s">
        <v>70</v>
      </c>
      <c r="YL54" s="157">
        <v>270</v>
      </c>
      <c r="YM54" s="157">
        <v>260</v>
      </c>
      <c r="YN54" s="157">
        <v>8</v>
      </c>
      <c r="YO54" s="157">
        <v>2</v>
      </c>
      <c r="YP54" s="158">
        <v>0.96</v>
      </c>
      <c r="YQ54" s="158" t="str">
        <f t="shared" si="121"/>
        <v>OK</v>
      </c>
      <c r="YR54" s="196" t="s">
        <v>442</v>
      </c>
      <c r="YS54" s="157" t="s">
        <v>70</v>
      </c>
      <c r="YT54" s="157">
        <v>270</v>
      </c>
      <c r="YU54" s="157">
        <v>260</v>
      </c>
      <c r="YV54" s="157">
        <v>8</v>
      </c>
      <c r="YW54" s="157">
        <v>2</v>
      </c>
      <c r="YX54" s="158">
        <v>0.96</v>
      </c>
      <c r="YY54" s="158" t="str">
        <f t="shared" si="109"/>
        <v>OK</v>
      </c>
      <c r="ZA54" s="157" t="s">
        <v>70</v>
      </c>
      <c r="ZB54" s="157">
        <v>270</v>
      </c>
      <c r="ZC54" s="157">
        <v>256</v>
      </c>
      <c r="ZD54" s="157">
        <v>7</v>
      </c>
      <c r="ZE54" s="157">
        <v>7</v>
      </c>
      <c r="ZF54" s="158">
        <v>0.95</v>
      </c>
      <c r="ZG54" s="158" t="str">
        <f t="shared" si="122"/>
        <v>Fail:-1%</v>
      </c>
      <c r="ZH54" s="196" t="s">
        <v>442</v>
      </c>
      <c r="ZI54" s="157" t="s">
        <v>70</v>
      </c>
      <c r="ZJ54" s="157">
        <v>270</v>
      </c>
      <c r="ZK54" s="157">
        <v>260</v>
      </c>
      <c r="ZL54" s="157">
        <v>8</v>
      </c>
      <c r="ZM54" s="157">
        <v>2</v>
      </c>
      <c r="ZN54" s="158">
        <v>0.96</v>
      </c>
      <c r="ZO54" s="158" t="str">
        <f t="shared" si="111"/>
        <v>OK</v>
      </c>
    </row>
    <row r="55" spans="1:691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23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3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4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5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6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7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8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9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10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11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2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3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4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5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6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7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8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9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20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21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2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3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4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5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18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6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7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12"/>
        <v>0.96354166666666663</v>
      </c>
      <c r="ID55" s="4">
        <f t="shared" si="28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9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30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31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2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24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4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5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6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7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8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9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16"/>
        <v>0.96354166666666663</v>
      </c>
      <c r="MD55" s="158">
        <f t="shared" si="40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41"/>
        <v>0.97916666666666663</v>
      </c>
      <c r="ML55" s="158">
        <f t="shared" si="42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3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4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5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6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8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17"/>
        <v>0.96354166666666663</v>
      </c>
      <c r="PC55" s="158">
        <f t="shared" si="49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50"/>
        <v>0.96354166666666663</v>
      </c>
      <c r="PK55" s="158">
        <f t="shared" si="51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2"/>
        <v>0.96354166666666663</v>
      </c>
      <c r="PS55" s="158">
        <f t="shared" si="53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4"/>
        <v>0.96354166666666663</v>
      </c>
      <c r="QA55" s="158">
        <f t="shared" si="55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6"/>
        <v>0.96354166666666663</v>
      </c>
      <c r="QI55" s="158">
        <f t="shared" si="57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8"/>
        <v>0.96354166666666663</v>
      </c>
      <c r="QQ55" s="158">
        <f t="shared" si="59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60"/>
        <v>0.96354166666666663</v>
      </c>
      <c r="QY55" s="158">
        <f t="shared" si="61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2"/>
        <v>0.96354166666666663</v>
      </c>
      <c r="RG55" s="158">
        <f t="shared" si="63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4"/>
        <v>0.96354166666666663</v>
      </c>
      <c r="RO55" s="158">
        <f t="shared" si="65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6"/>
        <v>0.96354166666666663</v>
      </c>
      <c r="RW55" s="158">
        <f t="shared" si="67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8"/>
        <v>0.96354166666666663</v>
      </c>
      <c r="SE55" s="158">
        <f t="shared" si="69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70"/>
        <v>0.96354166666666663</v>
      </c>
      <c r="SM55" s="158">
        <f t="shared" si="71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2"/>
        <v>0.96354166666666663</v>
      </c>
      <c r="SU55" s="158">
        <f t="shared" si="73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4"/>
        <v>0.96354166666666663</v>
      </c>
      <c r="TC55" s="158">
        <f t="shared" si="75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6"/>
        <v>0.96354166666666663</v>
      </c>
      <c r="TK55" s="158">
        <f t="shared" si="77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8"/>
        <v>0.96354166666666663</v>
      </c>
      <c r="TS55" s="158">
        <f t="shared" si="79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80"/>
        <v>0.96354166666666663</v>
      </c>
      <c r="UA55" s="158">
        <f t="shared" si="81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2"/>
        <v>0.96354166666666663</v>
      </c>
      <c r="UI55" s="158">
        <f t="shared" si="83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4"/>
        <v>0.96354166666666663</v>
      </c>
      <c r="UQ55" s="158">
        <f t="shared" si="85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6"/>
        <v>0.96391752577319589</v>
      </c>
      <c r="UY55" s="158">
        <f t="shared" si="87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8"/>
        <v>0.96391752577319589</v>
      </c>
      <c r="VG55" s="158">
        <f t="shared" si="89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90"/>
        <v>0.96391752577319589</v>
      </c>
      <c r="VO55" s="158">
        <f t="shared" si="91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2"/>
        <v>0.96391752577319589</v>
      </c>
      <c r="VW55" s="158">
        <f t="shared" si="93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4"/>
        <v>0.96391752577319589</v>
      </c>
      <c r="WE55" s="158">
        <f t="shared" si="95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6"/>
        <v>0.96391752577319589</v>
      </c>
      <c r="WM55" s="158">
        <f t="shared" si="97"/>
        <v>0</v>
      </c>
      <c r="WO55" s="161" t="s">
        <v>71</v>
      </c>
      <c r="WP55" s="157">
        <v>194</v>
      </c>
      <c r="WQ55" s="159">
        <v>187</v>
      </c>
      <c r="WR55" s="157">
        <v>7</v>
      </c>
      <c r="WS55" s="159">
        <v>0</v>
      </c>
      <c r="WT55" s="158">
        <f t="shared" si="98"/>
        <v>0.96391752577319589</v>
      </c>
      <c r="WU55" s="158">
        <f t="shared" si="99"/>
        <v>0</v>
      </c>
      <c r="WW55" s="161" t="s">
        <v>71</v>
      </c>
      <c r="WX55" s="157">
        <v>194</v>
      </c>
      <c r="WY55" s="159">
        <v>183</v>
      </c>
      <c r="WZ55" s="157">
        <v>11</v>
      </c>
      <c r="XA55" s="159">
        <v>0</v>
      </c>
      <c r="XB55" s="158">
        <f t="shared" si="100"/>
        <v>0.94329896907216493</v>
      </c>
      <c r="XC55" s="158" t="str">
        <f t="shared" si="101"/>
        <v>Fail:-0.020618556701031</v>
      </c>
      <c r="XD55" s="157" t="s">
        <v>432</v>
      </c>
      <c r="XE55" s="161" t="s">
        <v>71</v>
      </c>
      <c r="XF55" s="157">
        <f>196-2</f>
        <v>194</v>
      </c>
      <c r="XG55" s="159">
        <v>183</v>
      </c>
      <c r="XH55" s="157">
        <v>11</v>
      </c>
      <c r="XI55" s="159">
        <v>0</v>
      </c>
      <c r="XJ55" s="158">
        <f t="shared" si="102"/>
        <v>0.94329896907216493</v>
      </c>
      <c r="XK55" s="158" t="str">
        <f t="shared" si="119"/>
        <v>OK</v>
      </c>
      <c r="XL55" s="157" t="s">
        <v>434</v>
      </c>
      <c r="XM55" s="161" t="s">
        <v>71</v>
      </c>
      <c r="XN55" s="157">
        <f>196</f>
        <v>196</v>
      </c>
      <c r="XO55" s="159">
        <f>183+2</f>
        <v>185</v>
      </c>
      <c r="XP55" s="157">
        <v>11</v>
      </c>
      <c r="XQ55" s="159">
        <v>0</v>
      </c>
      <c r="XR55" s="158">
        <f t="shared" si="103"/>
        <v>0.94387755102040816</v>
      </c>
      <c r="XS55" s="158" t="str">
        <f t="shared" si="120"/>
        <v>Fail:0%</v>
      </c>
      <c r="XU55" s="161" t="s">
        <v>71</v>
      </c>
      <c r="XV55" s="157">
        <v>194</v>
      </c>
      <c r="XW55" s="159">
        <v>184</v>
      </c>
      <c r="XX55" s="157">
        <v>10</v>
      </c>
      <c r="XY55" s="159">
        <v>0</v>
      </c>
      <c r="XZ55" s="158">
        <f t="shared" si="104"/>
        <v>0.94845360824742264</v>
      </c>
      <c r="YA55" s="158" t="str">
        <f t="shared" si="105"/>
        <v>Fail:1%</v>
      </c>
      <c r="YB55" s="196" t="s">
        <v>434</v>
      </c>
      <c r="YC55" s="161" t="s">
        <v>71</v>
      </c>
      <c r="YD55" s="157">
        <v>196</v>
      </c>
      <c r="YE55" s="159">
        <v>186</v>
      </c>
      <c r="YF55" s="157">
        <v>10</v>
      </c>
      <c r="YG55" s="159">
        <v>0</v>
      </c>
      <c r="YH55" s="158">
        <f t="shared" si="106"/>
        <v>0.94897959183673475</v>
      </c>
      <c r="YI55" s="158" t="str">
        <f t="shared" si="107"/>
        <v>Fail:1%</v>
      </c>
      <c r="YK55" s="161" t="s">
        <v>71</v>
      </c>
      <c r="YL55" s="157">
        <v>194</v>
      </c>
      <c r="YM55" s="159">
        <v>184</v>
      </c>
      <c r="YN55" s="157">
        <v>10</v>
      </c>
      <c r="YO55" s="159">
        <v>0</v>
      </c>
      <c r="YP55" s="158">
        <v>0.95</v>
      </c>
      <c r="YQ55" s="158" t="str">
        <f t="shared" si="121"/>
        <v>OK</v>
      </c>
      <c r="YR55" s="196" t="s">
        <v>434</v>
      </c>
      <c r="YS55" s="161" t="s">
        <v>71</v>
      </c>
      <c r="YT55" s="157">
        <v>196</v>
      </c>
      <c r="YU55" s="159">
        <v>186</v>
      </c>
      <c r="YV55" s="157">
        <v>10</v>
      </c>
      <c r="YW55" s="159">
        <v>0</v>
      </c>
      <c r="YX55" s="158">
        <v>0.95</v>
      </c>
      <c r="YY55" s="158" t="str">
        <f t="shared" si="109"/>
        <v>OK</v>
      </c>
      <c r="ZA55" s="161" t="s">
        <v>71</v>
      </c>
      <c r="ZB55" s="157">
        <v>194</v>
      </c>
      <c r="ZC55" s="159">
        <v>180</v>
      </c>
      <c r="ZD55" s="157">
        <v>10</v>
      </c>
      <c r="ZE55" s="159">
        <v>4</v>
      </c>
      <c r="ZF55" s="158">
        <v>0.93</v>
      </c>
      <c r="ZG55" s="158" t="str">
        <f t="shared" si="122"/>
        <v>Fail:-2%</v>
      </c>
      <c r="ZH55" s="196" t="s">
        <v>434</v>
      </c>
      <c r="ZI55" s="161" t="s">
        <v>71</v>
      </c>
      <c r="ZJ55" s="157">
        <v>196</v>
      </c>
      <c r="ZK55" s="159">
        <v>186</v>
      </c>
      <c r="ZL55" s="157">
        <v>10</v>
      </c>
      <c r="ZM55" s="159">
        <v>0</v>
      </c>
      <c r="ZN55" s="158">
        <v>0.95</v>
      </c>
      <c r="ZO55" s="158" t="str">
        <f t="shared" si="111"/>
        <v>OK</v>
      </c>
    </row>
    <row r="56" spans="1:691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23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3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4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5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6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7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8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9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10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11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2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3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4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5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6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7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8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9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20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21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2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3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4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5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18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6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7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12"/>
        <v>0.63529411764705879</v>
      </c>
      <c r="ID56" s="4">
        <f t="shared" si="28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13"/>
        <v>0.63529411764705879</v>
      </c>
      <c r="IL56" s="4">
        <f t="shared" si="29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30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31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2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24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4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14"/>
        <v>0.63529411764705879</v>
      </c>
      <c r="KP56" s="4">
        <f t="shared" si="36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7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8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15"/>
        <v>0.63529411764705879</v>
      </c>
      <c r="LV56" s="4">
        <f t="shared" si="39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16"/>
        <v>0.63529411764705879</v>
      </c>
      <c r="MD56" s="158">
        <f t="shared" si="40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41"/>
        <v>0.63529411764705879</v>
      </c>
      <c r="ML56" s="158">
        <f t="shared" si="42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3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4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5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6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7"/>
        <v>0.63529411764705879</v>
      </c>
      <c r="OU56" s="158">
        <f t="shared" si="48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17"/>
        <v>0.63529411764705879</v>
      </c>
      <c r="PC56" s="158">
        <f t="shared" si="49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50"/>
        <v>0.63529411764705879</v>
      </c>
      <c r="PK56" s="158">
        <f t="shared" si="51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2"/>
        <v>0.63529411764705879</v>
      </c>
      <c r="PS56" s="158">
        <f t="shared" si="53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4"/>
        <v>0.63529411764705879</v>
      </c>
      <c r="QA56" s="158">
        <f t="shared" si="55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6"/>
        <v>0.63529411764705879</v>
      </c>
      <c r="QI56" s="158">
        <f t="shared" si="57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8"/>
        <v>0.63529411764705879</v>
      </c>
      <c r="QQ56" s="158">
        <f t="shared" si="59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60"/>
        <v>0.63529411764705879</v>
      </c>
      <c r="QY56" s="158">
        <f t="shared" si="61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2"/>
        <v>0.63529411764705879</v>
      </c>
      <c r="RG56" s="158">
        <f t="shared" si="63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4"/>
        <v>0.63529411764705879</v>
      </c>
      <c r="RO56" s="158">
        <f t="shared" si="65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6"/>
        <v>0.63529411764705879</v>
      </c>
      <c r="RW56" s="158">
        <f t="shared" si="67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8"/>
        <v>0.63529411764705879</v>
      </c>
      <c r="SE56" s="158">
        <f t="shared" si="69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70"/>
        <v>0.63529411764705879</v>
      </c>
      <c r="SM56" s="158">
        <f t="shared" si="71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2"/>
        <v>0.63529411764705879</v>
      </c>
      <c r="SU56" s="158">
        <f t="shared" si="73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4"/>
        <v>0.63529411764705879</v>
      </c>
      <c r="TC56" s="158">
        <f t="shared" si="75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6"/>
        <v>0.63529411764705879</v>
      </c>
      <c r="TK56" s="158">
        <f t="shared" si="77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8"/>
        <v>0.63529411764705879</v>
      </c>
      <c r="TS56" s="158">
        <f t="shared" si="79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80"/>
        <v>0.63529411764705879</v>
      </c>
      <c r="UA56" s="158">
        <f t="shared" si="81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2"/>
        <v>0.63529411764705879</v>
      </c>
      <c r="UI56" s="158">
        <f t="shared" si="83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4"/>
        <v>0.63529411764705879</v>
      </c>
      <c r="UQ56" s="158">
        <f t="shared" si="85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6"/>
        <v>0.63529411764705879</v>
      </c>
      <c r="UY56" s="158">
        <f t="shared" si="87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8"/>
        <v>0.63529411764705879</v>
      </c>
      <c r="VG56" s="158">
        <f t="shared" si="89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90"/>
        <v>0.63529411764705879</v>
      </c>
      <c r="VO56" s="158">
        <f t="shared" si="91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2"/>
        <v>0.63529411764705879</v>
      </c>
      <c r="VW56" s="158">
        <f t="shared" si="93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4"/>
        <v>0.63529411764705879</v>
      </c>
      <c r="WE56" s="158">
        <f t="shared" si="95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6"/>
        <v>0.63529411764705879</v>
      </c>
      <c r="WM56" s="158">
        <f t="shared" si="97"/>
        <v>0</v>
      </c>
      <c r="WO56" s="157" t="s">
        <v>72</v>
      </c>
      <c r="WP56" s="157">
        <v>85</v>
      </c>
      <c r="WQ56" s="157">
        <v>53</v>
      </c>
      <c r="WR56" s="157">
        <v>2</v>
      </c>
      <c r="WS56" s="157">
        <v>30</v>
      </c>
      <c r="WT56" s="158">
        <f t="shared" si="98"/>
        <v>0.62352941176470589</v>
      </c>
      <c r="WU56" s="158">
        <f t="shared" si="99"/>
        <v>-1.1764705882352899E-2</v>
      </c>
      <c r="WV56" s="157" t="s">
        <v>119</v>
      </c>
      <c r="WW56" s="157" t="s">
        <v>72</v>
      </c>
      <c r="WX56" s="157">
        <v>85</v>
      </c>
      <c r="WY56" s="157">
        <v>54</v>
      </c>
      <c r="WZ56" s="157">
        <v>2</v>
      </c>
      <c r="XA56" s="157">
        <v>29</v>
      </c>
      <c r="XB56" s="158">
        <f t="shared" si="100"/>
        <v>0.63529411764705879</v>
      </c>
      <c r="XC56" s="158" t="str">
        <f t="shared" si="101"/>
        <v>Fail:0.0117647058823529</v>
      </c>
      <c r="XE56" s="157" t="s">
        <v>72</v>
      </c>
      <c r="XF56" s="157">
        <v>85</v>
      </c>
      <c r="XG56" s="157">
        <v>54</v>
      </c>
      <c r="XH56" s="157">
        <v>2</v>
      </c>
      <c r="XI56" s="157">
        <v>29</v>
      </c>
      <c r="XJ56" s="158">
        <f t="shared" si="102"/>
        <v>0.63529411764705879</v>
      </c>
      <c r="XK56" s="158" t="str">
        <f t="shared" si="119"/>
        <v>OK</v>
      </c>
      <c r="XM56" s="157" t="s">
        <v>72</v>
      </c>
      <c r="XN56" s="157">
        <v>85</v>
      </c>
      <c r="XO56" s="157">
        <v>54</v>
      </c>
      <c r="XP56" s="157">
        <v>2</v>
      </c>
      <c r="XQ56" s="157">
        <v>29</v>
      </c>
      <c r="XR56" s="158">
        <f t="shared" si="103"/>
        <v>0.63529411764705879</v>
      </c>
      <c r="XS56" s="158" t="str">
        <f t="shared" si="120"/>
        <v>OK</v>
      </c>
      <c r="XU56" s="157" t="s">
        <v>72</v>
      </c>
      <c r="XV56" s="157">
        <v>85</v>
      </c>
      <c r="XW56" s="157">
        <v>54</v>
      </c>
      <c r="XX56" s="157">
        <v>2</v>
      </c>
      <c r="XY56" s="157">
        <v>29</v>
      </c>
      <c r="XZ56" s="158">
        <f t="shared" si="104"/>
        <v>0.63529411764705879</v>
      </c>
      <c r="YA56" s="158" t="str">
        <f t="shared" si="105"/>
        <v>OK</v>
      </c>
      <c r="YC56" s="157" t="s">
        <v>72</v>
      </c>
      <c r="YD56" s="157">
        <v>85</v>
      </c>
      <c r="YE56" s="157">
        <v>54</v>
      </c>
      <c r="YF56" s="157">
        <v>2</v>
      </c>
      <c r="YG56" s="157">
        <v>29</v>
      </c>
      <c r="YH56" s="158">
        <f t="shared" si="106"/>
        <v>0.63529411764705879</v>
      </c>
      <c r="YI56" s="158" t="str">
        <f t="shared" si="107"/>
        <v>OK</v>
      </c>
      <c r="YK56" s="157" t="s">
        <v>72</v>
      </c>
      <c r="YL56" s="157">
        <v>85</v>
      </c>
      <c r="YM56" s="157">
        <v>54</v>
      </c>
      <c r="YN56" s="157">
        <v>2</v>
      </c>
      <c r="YO56" s="157">
        <v>29</v>
      </c>
      <c r="YP56" s="158">
        <v>0.64</v>
      </c>
      <c r="YQ56" s="158" t="str">
        <f t="shared" si="121"/>
        <v>OK</v>
      </c>
      <c r="YS56" s="157" t="s">
        <v>72</v>
      </c>
      <c r="YT56" s="157">
        <v>85</v>
      </c>
      <c r="YU56" s="157">
        <v>54</v>
      </c>
      <c r="YV56" s="157">
        <v>2</v>
      </c>
      <c r="YW56" s="157">
        <v>29</v>
      </c>
      <c r="YX56" s="158">
        <v>0.64</v>
      </c>
      <c r="YY56" s="158" t="str">
        <f t="shared" si="109"/>
        <v>OK</v>
      </c>
      <c r="ZA56" s="157" t="s">
        <v>72</v>
      </c>
      <c r="ZB56" s="157">
        <v>85</v>
      </c>
      <c r="ZC56" s="157">
        <v>54</v>
      </c>
      <c r="ZD56" s="157">
        <v>2</v>
      </c>
      <c r="ZE56" s="157">
        <v>29</v>
      </c>
      <c r="ZF56" s="158">
        <v>0.64</v>
      </c>
      <c r="ZG56" s="158" t="str">
        <f t="shared" si="122"/>
        <v>OK</v>
      </c>
      <c r="ZI56" s="157" t="s">
        <v>72</v>
      </c>
      <c r="ZJ56" s="157">
        <v>85</v>
      </c>
      <c r="ZK56" s="157">
        <v>54</v>
      </c>
      <c r="ZL56" s="157">
        <v>2</v>
      </c>
      <c r="ZM56" s="157">
        <v>29</v>
      </c>
      <c r="ZN56" s="158">
        <v>0.64</v>
      </c>
      <c r="ZO56" s="158" t="str">
        <f t="shared" si="111"/>
        <v>OK</v>
      </c>
    </row>
    <row r="57" spans="1:691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23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3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4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5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6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7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8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9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10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11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2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3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4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5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6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7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8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9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20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21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2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3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4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5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18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6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7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12"/>
        <v>0.92882562277580072</v>
      </c>
      <c r="ID57" s="4">
        <f t="shared" si="28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13"/>
        <v>0.92882562277580072</v>
      </c>
      <c r="IL57" s="4">
        <f t="shared" si="29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30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31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2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24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4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25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14"/>
        <v>0.90378006872852235</v>
      </c>
      <c r="KP57" s="4">
        <f t="shared" si="36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7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8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15"/>
        <v>0.90378006872852235</v>
      </c>
      <c r="LV57" s="4">
        <f t="shared" si="39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16"/>
        <v>0.90378006872852235</v>
      </c>
      <c r="MD57" s="158">
        <f t="shared" si="40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41"/>
        <v>0.90378006872852235</v>
      </c>
      <c r="ML57" s="158">
        <f t="shared" si="42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3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4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5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6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7"/>
        <v>0.90034364261168387</v>
      </c>
      <c r="OU57" s="158">
        <f t="shared" si="48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17"/>
        <v>0.90378006872852235</v>
      </c>
      <c r="PC57" s="158">
        <f t="shared" si="49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50"/>
        <v>0.90378006872852235</v>
      </c>
      <c r="PK57" s="158">
        <f t="shared" si="51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2"/>
        <v>0.90378006872852235</v>
      </c>
      <c r="PS57" s="158">
        <f t="shared" si="53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4"/>
        <v>0.90378006872852235</v>
      </c>
      <c r="QA57" s="158">
        <f t="shared" si="55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6"/>
        <v>0.90378006872852235</v>
      </c>
      <c r="QI57" s="158">
        <f t="shared" si="57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8"/>
        <v>0.90378006872852235</v>
      </c>
      <c r="QQ57" s="158">
        <f t="shared" si="59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60"/>
        <v>0.90378006872852235</v>
      </c>
      <c r="QY57" s="158">
        <f t="shared" si="61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2"/>
        <v>0.90378006872852235</v>
      </c>
      <c r="RG57" s="158">
        <f t="shared" si="63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4"/>
        <v>0.90034364261168387</v>
      </c>
      <c r="RO57" s="158">
        <f t="shared" si="65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6"/>
        <v>0.90378006872852235</v>
      </c>
      <c r="RW57" s="158">
        <f t="shared" si="67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8"/>
        <v>0.90378006872852235</v>
      </c>
      <c r="SE57" s="158">
        <f t="shared" si="69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70"/>
        <v>0.90378006872852235</v>
      </c>
      <c r="SM57" s="158">
        <f t="shared" si="71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2"/>
        <v>0.90378006872852235</v>
      </c>
      <c r="SU57" s="158">
        <f t="shared" si="73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4"/>
        <v>0.90378006872852235</v>
      </c>
      <c r="TC57" s="158">
        <f t="shared" si="75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6"/>
        <v>0.90378006872852235</v>
      </c>
      <c r="TK57" s="158">
        <f t="shared" si="77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8"/>
        <v>0.90378006872852235</v>
      </c>
      <c r="TS57" s="158">
        <f t="shared" si="79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80"/>
        <v>0.90378006872852235</v>
      </c>
      <c r="UA57" s="158">
        <f t="shared" si="81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2"/>
        <v>0.90378006872852235</v>
      </c>
      <c r="UI57" s="158">
        <f t="shared" si="83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4"/>
        <v>0.90378006872852235</v>
      </c>
      <c r="UQ57" s="158">
        <f t="shared" si="85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6"/>
        <v>0.90378006872852235</v>
      </c>
      <c r="UY57" s="158">
        <f t="shared" si="87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8"/>
        <v>0.90378006872852235</v>
      </c>
      <c r="VG57" s="158">
        <f t="shared" si="89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90"/>
        <v>0.90378006872852235</v>
      </c>
      <c r="VO57" s="158">
        <f t="shared" si="91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2"/>
        <v>0.90378006872852235</v>
      </c>
      <c r="VW57" s="158">
        <f t="shared" si="93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4"/>
        <v>0.90378006872852235</v>
      </c>
      <c r="WE57" s="158">
        <f t="shared" si="95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6"/>
        <v>0.90378006872852235</v>
      </c>
      <c r="WM57" s="158">
        <f t="shared" si="97"/>
        <v>0</v>
      </c>
      <c r="WO57" s="157" t="s">
        <v>73</v>
      </c>
      <c r="WP57" s="157">
        <v>291</v>
      </c>
      <c r="WQ57" s="157">
        <v>263</v>
      </c>
      <c r="WR57" s="157">
        <v>26</v>
      </c>
      <c r="WS57" s="157">
        <v>2</v>
      </c>
      <c r="WT57" s="158">
        <f t="shared" si="98"/>
        <v>0.90378006872852235</v>
      </c>
      <c r="WU57" s="158">
        <f t="shared" si="99"/>
        <v>0</v>
      </c>
      <c r="WW57" s="157" t="s">
        <v>73</v>
      </c>
      <c r="WX57" s="157">
        <v>291</v>
      </c>
      <c r="WY57" s="157">
        <v>263</v>
      </c>
      <c r="WZ57" s="157">
        <v>26</v>
      </c>
      <c r="XA57" s="157">
        <v>2</v>
      </c>
      <c r="XB57" s="158">
        <f t="shared" si="100"/>
        <v>0.90378006872852235</v>
      </c>
      <c r="XC57" s="158" t="str">
        <f t="shared" si="101"/>
        <v>OK</v>
      </c>
      <c r="XE57" s="157" t="s">
        <v>73</v>
      </c>
      <c r="XF57" s="157">
        <v>291</v>
      </c>
      <c r="XG57" s="157">
        <v>263</v>
      </c>
      <c r="XH57" s="157">
        <v>26</v>
      </c>
      <c r="XI57" s="157">
        <v>2</v>
      </c>
      <c r="XJ57" s="158">
        <f t="shared" si="102"/>
        <v>0.90378006872852235</v>
      </c>
      <c r="XK57" s="158" t="str">
        <f t="shared" si="119"/>
        <v>OK</v>
      </c>
      <c r="XM57" s="157" t="s">
        <v>73</v>
      </c>
      <c r="XN57" s="157">
        <v>291</v>
      </c>
      <c r="XO57" s="157">
        <v>263</v>
      </c>
      <c r="XP57" s="157">
        <v>26</v>
      </c>
      <c r="XQ57" s="157">
        <v>2</v>
      </c>
      <c r="XR57" s="158">
        <f t="shared" si="103"/>
        <v>0.90378006872852235</v>
      </c>
      <c r="XS57" s="158" t="str">
        <f t="shared" si="120"/>
        <v>OK</v>
      </c>
      <c r="XU57" s="157" t="s">
        <v>73</v>
      </c>
      <c r="XV57" s="157">
        <v>291</v>
      </c>
      <c r="XW57" s="157">
        <v>263</v>
      </c>
      <c r="XX57" s="157">
        <v>26</v>
      </c>
      <c r="XY57" s="157">
        <v>2</v>
      </c>
      <c r="XZ57" s="158">
        <f t="shared" si="104"/>
        <v>0.90378006872852235</v>
      </c>
      <c r="YA57" s="158" t="str">
        <f t="shared" si="105"/>
        <v>OK</v>
      </c>
      <c r="YC57" s="157" t="s">
        <v>73</v>
      </c>
      <c r="YD57" s="157">
        <v>291</v>
      </c>
      <c r="YE57" s="157">
        <v>263</v>
      </c>
      <c r="YF57" s="157">
        <v>26</v>
      </c>
      <c r="YG57" s="157">
        <v>2</v>
      </c>
      <c r="YH57" s="158">
        <f t="shared" si="106"/>
        <v>0.90378006872852235</v>
      </c>
      <c r="YI57" s="158" t="str">
        <f t="shared" si="107"/>
        <v>OK</v>
      </c>
      <c r="YK57" s="157" t="s">
        <v>73</v>
      </c>
      <c r="YL57" s="157">
        <v>291</v>
      </c>
      <c r="YM57" s="157">
        <v>263</v>
      </c>
      <c r="YN57" s="157">
        <v>26</v>
      </c>
      <c r="YO57" s="157">
        <v>2</v>
      </c>
      <c r="YP57" s="158">
        <v>0.9</v>
      </c>
      <c r="YQ57" s="158" t="str">
        <f t="shared" si="121"/>
        <v>OK</v>
      </c>
      <c r="YS57" s="157" t="s">
        <v>73</v>
      </c>
      <c r="YT57" s="157">
        <v>291</v>
      </c>
      <c r="YU57" s="157">
        <v>263</v>
      </c>
      <c r="YV57" s="157">
        <v>26</v>
      </c>
      <c r="YW57" s="157">
        <v>2</v>
      </c>
      <c r="YX57" s="158">
        <v>0.9</v>
      </c>
      <c r="YY57" s="158" t="str">
        <f t="shared" si="109"/>
        <v>OK</v>
      </c>
      <c r="ZA57" s="157" t="s">
        <v>73</v>
      </c>
      <c r="ZB57" s="157">
        <v>291</v>
      </c>
      <c r="ZC57" s="157">
        <v>263</v>
      </c>
      <c r="ZD57" s="157">
        <v>26</v>
      </c>
      <c r="ZE57" s="157">
        <v>2</v>
      </c>
      <c r="ZF57" s="158">
        <v>0.9</v>
      </c>
      <c r="ZG57" s="158" t="str">
        <f t="shared" si="122"/>
        <v>OK</v>
      </c>
      <c r="ZI57" s="157" t="s">
        <v>73</v>
      </c>
      <c r="ZJ57" s="157">
        <v>291</v>
      </c>
      <c r="ZK57" s="157">
        <v>263</v>
      </c>
      <c r="ZL57" s="157">
        <v>26</v>
      </c>
      <c r="ZM57" s="157">
        <v>2</v>
      </c>
      <c r="ZN57" s="158">
        <v>0.9</v>
      </c>
      <c r="ZO57" s="158" t="str">
        <f t="shared" si="111"/>
        <v>OK</v>
      </c>
    </row>
    <row r="58" spans="1:691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23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3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4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5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6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7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8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9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10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11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2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3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4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5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6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7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8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9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20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21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2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3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4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5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18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6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7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12"/>
        <v>0.8571428571428571</v>
      </c>
      <c r="ID58" s="4">
        <f t="shared" si="28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13"/>
        <v>0.8571428571428571</v>
      </c>
      <c r="IL58" s="4">
        <f t="shared" si="29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30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31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2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24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4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25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14"/>
        <v>0.8571428571428571</v>
      </c>
      <c r="KP58" s="4">
        <f t="shared" si="36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7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8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15"/>
        <v>0.8571428571428571</v>
      </c>
      <c r="LV58" s="4">
        <f t="shared" si="39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16"/>
        <v>0.8571428571428571</v>
      </c>
      <c r="MD58" s="158">
        <f t="shared" si="40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41"/>
        <v>0.8571428571428571</v>
      </c>
      <c r="ML58" s="158">
        <f t="shared" si="42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3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4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5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6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7"/>
        <v>0.8571428571428571</v>
      </c>
      <c r="OU58" s="158">
        <f t="shared" si="48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17"/>
        <v>0.8571428571428571</v>
      </c>
      <c r="PC58" s="158">
        <f t="shared" si="49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50"/>
        <v>0.8571428571428571</v>
      </c>
      <c r="PK58" s="158">
        <f t="shared" si="51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2"/>
        <v>0.8571428571428571</v>
      </c>
      <c r="PS58" s="158">
        <f t="shared" si="53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4"/>
        <v>0.8571428571428571</v>
      </c>
      <c r="QA58" s="158">
        <f t="shared" si="55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6"/>
        <v>0.8571428571428571</v>
      </c>
      <c r="QI58" s="158">
        <f t="shared" si="57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8"/>
        <v>0.8571428571428571</v>
      </c>
      <c r="QQ58" s="158">
        <f t="shared" si="59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60"/>
        <v>0.8571428571428571</v>
      </c>
      <c r="QY58" s="158">
        <f t="shared" si="61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2"/>
        <v>0.8571428571428571</v>
      </c>
      <c r="RG58" s="158">
        <f t="shared" si="63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4"/>
        <v>0.8571428571428571</v>
      </c>
      <c r="RO58" s="158">
        <f t="shared" si="65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6"/>
        <v>0.8571428571428571</v>
      </c>
      <c r="RW58" s="158">
        <f t="shared" si="67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8"/>
        <v>0.8571428571428571</v>
      </c>
      <c r="SE58" s="158">
        <f t="shared" si="69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70"/>
        <v>0.8571428571428571</v>
      </c>
      <c r="SM58" s="158">
        <f t="shared" si="71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2"/>
        <v>0.8571428571428571</v>
      </c>
      <c r="SU58" s="158">
        <f t="shared" si="73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4"/>
        <v>0.8571428571428571</v>
      </c>
      <c r="TC58" s="158">
        <f t="shared" si="75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6"/>
        <v>0.8571428571428571</v>
      </c>
      <c r="TK58" s="158">
        <f t="shared" si="77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8"/>
        <v>0.8571428571428571</v>
      </c>
      <c r="TS58" s="158">
        <f t="shared" si="79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80"/>
        <v>0.8571428571428571</v>
      </c>
      <c r="UA58" s="158">
        <f t="shared" si="81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2"/>
        <v>0.8571428571428571</v>
      </c>
      <c r="UI58" s="158">
        <f t="shared" si="83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4"/>
        <v>0.8571428571428571</v>
      </c>
      <c r="UQ58" s="158">
        <f t="shared" si="85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6"/>
        <v>0.8571428571428571</v>
      </c>
      <c r="UY58" s="158">
        <f t="shared" si="87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8"/>
        <v>0.8571428571428571</v>
      </c>
      <c r="VG58" s="158">
        <f t="shared" si="89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90"/>
        <v>0.8571428571428571</v>
      </c>
      <c r="VO58" s="158">
        <f t="shared" si="91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2"/>
        <v>0.8571428571428571</v>
      </c>
      <c r="VW58" s="158">
        <f t="shared" si="93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4"/>
        <v>0.8571428571428571</v>
      </c>
      <c r="WE58" s="158">
        <f t="shared" si="95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6"/>
        <v>0.8571428571428571</v>
      </c>
      <c r="WM58" s="158">
        <f t="shared" si="97"/>
        <v>0</v>
      </c>
      <c r="WO58" s="157" t="s">
        <v>264</v>
      </c>
      <c r="WP58" s="157">
        <v>7</v>
      </c>
      <c r="WQ58" s="157">
        <v>6</v>
      </c>
      <c r="WR58" s="157">
        <v>1</v>
      </c>
      <c r="WS58" s="157">
        <v>0</v>
      </c>
      <c r="WT58" s="158">
        <f t="shared" si="98"/>
        <v>0.8571428571428571</v>
      </c>
      <c r="WU58" s="158">
        <f t="shared" si="99"/>
        <v>0</v>
      </c>
      <c r="WW58" s="157" t="s">
        <v>264</v>
      </c>
      <c r="WX58" s="157">
        <v>7</v>
      </c>
      <c r="WY58" s="157">
        <v>6</v>
      </c>
      <c r="WZ58" s="157">
        <v>1</v>
      </c>
      <c r="XA58" s="157">
        <v>0</v>
      </c>
      <c r="XB58" s="158">
        <f t="shared" si="100"/>
        <v>0.8571428571428571</v>
      </c>
      <c r="XC58" s="158" t="str">
        <f t="shared" si="101"/>
        <v>OK</v>
      </c>
      <c r="XE58" s="157" t="s">
        <v>264</v>
      </c>
      <c r="XF58" s="157">
        <v>7</v>
      </c>
      <c r="XG58" s="157">
        <v>6</v>
      </c>
      <c r="XH58" s="157">
        <v>1</v>
      </c>
      <c r="XI58" s="157">
        <v>0</v>
      </c>
      <c r="XJ58" s="158">
        <f t="shared" si="102"/>
        <v>0.8571428571428571</v>
      </c>
      <c r="XK58" s="158" t="str">
        <f t="shared" si="119"/>
        <v>OK</v>
      </c>
      <c r="XM58" s="157" t="s">
        <v>264</v>
      </c>
      <c r="XN58" s="157">
        <v>7</v>
      </c>
      <c r="XO58" s="157">
        <v>6</v>
      </c>
      <c r="XP58" s="157">
        <v>1</v>
      </c>
      <c r="XQ58" s="157">
        <v>0</v>
      </c>
      <c r="XR58" s="158">
        <f t="shared" si="103"/>
        <v>0.8571428571428571</v>
      </c>
      <c r="XS58" s="158" t="str">
        <f t="shared" si="120"/>
        <v>OK</v>
      </c>
      <c r="XU58" s="157" t="s">
        <v>264</v>
      </c>
      <c r="XV58" s="157">
        <v>7</v>
      </c>
      <c r="XW58" s="157">
        <v>6</v>
      </c>
      <c r="XX58" s="157">
        <v>1</v>
      </c>
      <c r="XY58" s="157">
        <v>0</v>
      </c>
      <c r="XZ58" s="158">
        <f t="shared" si="104"/>
        <v>0.8571428571428571</v>
      </c>
      <c r="YA58" s="158" t="str">
        <f t="shared" si="105"/>
        <v>OK</v>
      </c>
      <c r="YC58" s="157" t="s">
        <v>264</v>
      </c>
      <c r="YD58" s="157">
        <v>7</v>
      </c>
      <c r="YE58" s="157">
        <v>6</v>
      </c>
      <c r="YF58" s="157">
        <v>1</v>
      </c>
      <c r="YG58" s="157">
        <v>0</v>
      </c>
      <c r="YH58" s="158">
        <f t="shared" si="106"/>
        <v>0.8571428571428571</v>
      </c>
      <c r="YI58" s="158" t="str">
        <f t="shared" si="107"/>
        <v>OK</v>
      </c>
      <c r="YK58" s="157" t="s">
        <v>264</v>
      </c>
      <c r="YL58" s="157">
        <v>7</v>
      </c>
      <c r="YM58" s="157">
        <v>6</v>
      </c>
      <c r="YN58" s="157">
        <v>1</v>
      </c>
      <c r="YO58" s="157">
        <v>0</v>
      </c>
      <c r="YP58" s="158">
        <v>0.86</v>
      </c>
      <c r="YQ58" s="158" t="str">
        <f t="shared" si="121"/>
        <v>OK</v>
      </c>
      <c r="YS58" s="157" t="s">
        <v>264</v>
      </c>
      <c r="YT58" s="157">
        <v>7</v>
      </c>
      <c r="YU58" s="157">
        <v>6</v>
      </c>
      <c r="YV58" s="157">
        <v>1</v>
      </c>
      <c r="YW58" s="157">
        <v>0</v>
      </c>
      <c r="YX58" s="158">
        <v>0.86</v>
      </c>
      <c r="YY58" s="158" t="str">
        <f t="shared" si="109"/>
        <v>OK</v>
      </c>
      <c r="ZA58" s="157" t="s">
        <v>264</v>
      </c>
      <c r="ZB58" s="157">
        <v>7</v>
      </c>
      <c r="ZC58" s="157">
        <v>6</v>
      </c>
      <c r="ZD58" s="157">
        <v>1</v>
      </c>
      <c r="ZE58" s="157">
        <v>0</v>
      </c>
      <c r="ZF58" s="158">
        <v>0.86</v>
      </c>
      <c r="ZG58" s="158" t="str">
        <f t="shared" si="122"/>
        <v>OK</v>
      </c>
      <c r="ZI58" s="157" t="s">
        <v>264</v>
      </c>
      <c r="ZJ58" s="157">
        <v>7</v>
      </c>
      <c r="ZK58" s="157">
        <v>6</v>
      </c>
      <c r="ZL58" s="157">
        <v>1</v>
      </c>
      <c r="ZM58" s="157">
        <v>0</v>
      </c>
      <c r="ZN58" s="158">
        <v>0.86</v>
      </c>
      <c r="ZO58" s="158" t="str">
        <f t="shared" si="111"/>
        <v>OK</v>
      </c>
    </row>
    <row r="59" spans="1:691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23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3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4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5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6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7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8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9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10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11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2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3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4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6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7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8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9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20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21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2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3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4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5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18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6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7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12"/>
        <v>0.93055555555555558</v>
      </c>
      <c r="ID59" s="4">
        <f t="shared" si="28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13"/>
        <v>0.93055555555555558</v>
      </c>
      <c r="IL59" s="4">
        <f t="shared" si="29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30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31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2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24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4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25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14"/>
        <v>0.93055555555555558</v>
      </c>
      <c r="KP59" s="4">
        <f t="shared" si="36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7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8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15"/>
        <v>0.93055555555555558</v>
      </c>
      <c r="LV59" s="4">
        <f t="shared" si="39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16"/>
        <v>0.93055555555555558</v>
      </c>
      <c r="MD59" s="158">
        <f t="shared" si="40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41"/>
        <v>0.93055555555555558</v>
      </c>
      <c r="ML59" s="158">
        <f t="shared" si="42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3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4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5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6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7"/>
        <v>0.93055555555555558</v>
      </c>
      <c r="OU59" s="158">
        <f t="shared" si="48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17"/>
        <v>0.93055555555555558</v>
      </c>
      <c r="PC59" s="158">
        <f t="shared" si="49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50"/>
        <v>0.93055555555555558</v>
      </c>
      <c r="PK59" s="158">
        <f t="shared" si="51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2"/>
        <v>0.93055555555555558</v>
      </c>
      <c r="PS59" s="158">
        <f t="shared" si="53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4"/>
        <v>0.93055555555555558</v>
      </c>
      <c r="QA59" s="158">
        <f t="shared" si="55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6"/>
        <v>0.93055555555555558</v>
      </c>
      <c r="QI59" s="158">
        <f t="shared" si="57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8"/>
        <v>0.93055555555555558</v>
      </c>
      <c r="QQ59" s="158">
        <f t="shared" si="59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60"/>
        <v>0.93055555555555558</v>
      </c>
      <c r="QY59" s="158">
        <f t="shared" si="61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2"/>
        <v>0.93055555555555558</v>
      </c>
      <c r="RG59" s="158">
        <f t="shared" si="63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4"/>
        <v>0.93055555555555558</v>
      </c>
      <c r="RO59" s="158">
        <f t="shared" si="65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6"/>
        <v>0.93055555555555558</v>
      </c>
      <c r="RW59" s="158">
        <f t="shared" si="67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8"/>
        <v>0.93055555555555558</v>
      </c>
      <c r="SE59" s="158">
        <f t="shared" si="69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70"/>
        <v>0.93055555555555558</v>
      </c>
      <c r="SM59" s="158">
        <f t="shared" si="71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2"/>
        <v>0.93055555555555558</v>
      </c>
      <c r="SU59" s="158">
        <f t="shared" si="73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4"/>
        <v>0.93055555555555558</v>
      </c>
      <c r="TC59" s="158">
        <f t="shared" si="75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6"/>
        <v>0.93055555555555558</v>
      </c>
      <c r="TK59" s="158">
        <f t="shared" si="77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8"/>
        <v>0.93055555555555558</v>
      </c>
      <c r="TS59" s="158">
        <f t="shared" si="79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80"/>
        <v>0.93055555555555558</v>
      </c>
      <c r="UA59" s="158">
        <f t="shared" si="81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2"/>
        <v>0.93055555555555558</v>
      </c>
      <c r="UI59" s="158">
        <f t="shared" si="83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4"/>
        <v>0.93055555555555558</v>
      </c>
      <c r="UQ59" s="158">
        <f t="shared" si="85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6"/>
        <v>0.93055555555555558</v>
      </c>
      <c r="UY59" s="158">
        <f t="shared" si="87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8"/>
        <v>0.93055555555555558</v>
      </c>
      <c r="VG59" s="158">
        <f t="shared" si="89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90"/>
        <v>0.93055555555555558</v>
      </c>
      <c r="VO59" s="158">
        <f t="shared" si="91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2"/>
        <v>0.93055555555555558</v>
      </c>
      <c r="VW59" s="158">
        <f t="shared" si="93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4"/>
        <v>0.93055555555555558</v>
      </c>
      <c r="WE59" s="158">
        <f t="shared" si="95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6"/>
        <v>0.93055555555555558</v>
      </c>
      <c r="WM59" s="158">
        <f t="shared" si="97"/>
        <v>0</v>
      </c>
      <c r="WN59" s="17" t="s">
        <v>119</v>
      </c>
      <c r="WO59" s="157" t="s">
        <v>270</v>
      </c>
      <c r="WP59" s="157">
        <v>144</v>
      </c>
      <c r="WQ59" s="159">
        <v>134</v>
      </c>
      <c r="WR59" s="159">
        <v>8</v>
      </c>
      <c r="WS59" s="159">
        <v>2</v>
      </c>
      <c r="WT59" s="158">
        <f t="shared" si="98"/>
        <v>0.93055555555555558</v>
      </c>
      <c r="WU59" s="158">
        <f t="shared" si="99"/>
        <v>0</v>
      </c>
      <c r="WV59" s="157" t="s">
        <v>119</v>
      </c>
      <c r="WW59" s="157" t="s">
        <v>270</v>
      </c>
      <c r="WX59" s="157">
        <v>144</v>
      </c>
      <c r="WY59" s="157">
        <v>134</v>
      </c>
      <c r="WZ59" s="157">
        <v>8</v>
      </c>
      <c r="XA59" s="157">
        <v>2</v>
      </c>
      <c r="XB59" s="158">
        <f t="shared" si="100"/>
        <v>0.93055555555555558</v>
      </c>
      <c r="XC59" s="158" t="str">
        <f t="shared" si="101"/>
        <v>OK</v>
      </c>
      <c r="XD59" s="159" t="s">
        <v>119</v>
      </c>
      <c r="XE59" s="157" t="s">
        <v>270</v>
      </c>
      <c r="XF59" s="157">
        <v>144</v>
      </c>
      <c r="XG59" s="157">
        <v>134</v>
      </c>
      <c r="XH59" s="157">
        <v>8</v>
      </c>
      <c r="XI59" s="157">
        <v>2</v>
      </c>
      <c r="XJ59" s="158">
        <f t="shared" si="102"/>
        <v>0.93055555555555558</v>
      </c>
      <c r="XK59" s="158" t="str">
        <f t="shared" si="119"/>
        <v>OK</v>
      </c>
      <c r="XL59" s="157" t="s">
        <v>435</v>
      </c>
      <c r="XM59" s="157" t="s">
        <v>270</v>
      </c>
      <c r="XN59" s="157">
        <v>144</v>
      </c>
      <c r="XO59" s="157">
        <v>134</v>
      </c>
      <c r="XP59" s="157">
        <v>8</v>
      </c>
      <c r="XQ59" s="157">
        <v>2</v>
      </c>
      <c r="XR59" s="158">
        <f t="shared" si="103"/>
        <v>0.93055555555555558</v>
      </c>
      <c r="XS59" s="158" t="str">
        <f t="shared" si="120"/>
        <v>OK</v>
      </c>
      <c r="XU59" s="157" t="s">
        <v>270</v>
      </c>
      <c r="XV59" s="157">
        <v>144</v>
      </c>
      <c r="XW59" s="157">
        <v>134</v>
      </c>
      <c r="XX59" s="157">
        <v>8</v>
      </c>
      <c r="XY59" s="157">
        <v>2</v>
      </c>
      <c r="XZ59" s="158">
        <f t="shared" si="104"/>
        <v>0.93055555555555558</v>
      </c>
      <c r="YA59" s="158" t="str">
        <f t="shared" si="105"/>
        <v>OK</v>
      </c>
      <c r="YB59" s="196" t="s">
        <v>442</v>
      </c>
      <c r="YC59" s="157" t="s">
        <v>270</v>
      </c>
      <c r="YD59" s="157">
        <v>144</v>
      </c>
      <c r="YE59" s="157">
        <v>134</v>
      </c>
      <c r="YF59" s="157">
        <v>8</v>
      </c>
      <c r="YG59" s="157">
        <v>2</v>
      </c>
      <c r="YH59" s="158">
        <f t="shared" si="106"/>
        <v>0.93055555555555558</v>
      </c>
      <c r="YI59" s="158" t="str">
        <f t="shared" si="107"/>
        <v>OK</v>
      </c>
      <c r="YK59" s="157" t="s">
        <v>270</v>
      </c>
      <c r="YL59" s="157">
        <v>144</v>
      </c>
      <c r="YM59" s="157">
        <v>134</v>
      </c>
      <c r="YN59" s="157">
        <v>8</v>
      </c>
      <c r="YO59" s="157">
        <v>2</v>
      </c>
      <c r="YP59" s="158">
        <v>0.93</v>
      </c>
      <c r="YQ59" s="158" t="str">
        <f t="shared" si="121"/>
        <v>OK</v>
      </c>
      <c r="YR59" s="196" t="s">
        <v>442</v>
      </c>
      <c r="YS59" s="157" t="s">
        <v>270</v>
      </c>
      <c r="YT59" s="157">
        <v>144</v>
      </c>
      <c r="YU59" s="157">
        <v>134</v>
      </c>
      <c r="YV59" s="157">
        <v>8</v>
      </c>
      <c r="YW59" s="157">
        <v>2</v>
      </c>
      <c r="YX59" s="158">
        <v>0.93</v>
      </c>
      <c r="YY59" s="158" t="str">
        <f t="shared" si="109"/>
        <v>OK</v>
      </c>
      <c r="ZA59" s="157" t="s">
        <v>270</v>
      </c>
      <c r="ZB59" s="157">
        <v>144</v>
      </c>
      <c r="ZC59" s="157">
        <v>134</v>
      </c>
      <c r="ZD59" s="157">
        <v>8</v>
      </c>
      <c r="ZE59" s="157">
        <v>2</v>
      </c>
      <c r="ZF59" s="158">
        <v>0.93</v>
      </c>
      <c r="ZG59" s="158" t="str">
        <f t="shared" si="122"/>
        <v>OK</v>
      </c>
      <c r="ZH59" s="196" t="s">
        <v>442</v>
      </c>
      <c r="ZI59" s="157" t="s">
        <v>270</v>
      </c>
      <c r="ZJ59" s="157">
        <v>144</v>
      </c>
      <c r="ZK59" s="157">
        <v>134</v>
      </c>
      <c r="ZL59" s="157">
        <v>8</v>
      </c>
      <c r="ZM59" s="157">
        <v>2</v>
      </c>
      <c r="ZN59" s="158">
        <v>0.93</v>
      </c>
      <c r="ZO59" s="158" t="str">
        <f t="shared" si="111"/>
        <v>OK</v>
      </c>
    </row>
    <row r="60" spans="1:691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23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3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4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5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6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7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8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9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10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11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2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3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4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6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7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8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9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20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21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2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3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4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5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18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6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7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12"/>
        <v>1</v>
      </c>
      <c r="ID60" s="4">
        <f t="shared" si="28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13"/>
        <v>1</v>
      </c>
      <c r="IL60" s="4">
        <f t="shared" si="29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30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31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2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24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4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25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14"/>
        <v>1</v>
      </c>
      <c r="KP60" s="4">
        <f t="shared" si="36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7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8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15"/>
        <v>1</v>
      </c>
      <c r="LV60" s="4">
        <f t="shared" si="39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16"/>
        <v>1</v>
      </c>
      <c r="MD60" s="158">
        <f t="shared" si="40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41"/>
        <v>1</v>
      </c>
      <c r="ML60" s="158">
        <f t="shared" si="42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3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4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5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6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7"/>
        <v>1</v>
      </c>
      <c r="OU60" s="158">
        <f t="shared" si="48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17"/>
        <v>1</v>
      </c>
      <c r="PC60" s="158">
        <f t="shared" si="49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50"/>
        <v>1</v>
      </c>
      <c r="PK60" s="158">
        <f t="shared" si="51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2"/>
        <v>1</v>
      </c>
      <c r="PS60" s="158">
        <f t="shared" si="53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4"/>
        <v>1</v>
      </c>
      <c r="QA60" s="158">
        <f t="shared" si="55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6"/>
        <v>1</v>
      </c>
      <c r="QI60" s="158">
        <f t="shared" si="57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8"/>
        <v>1</v>
      </c>
      <c r="QQ60" s="158">
        <f t="shared" si="59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60"/>
        <v>1</v>
      </c>
      <c r="QY60" s="158">
        <f t="shared" si="61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2"/>
        <v>1</v>
      </c>
      <c r="RG60" s="158">
        <f t="shared" si="63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4"/>
        <v>1</v>
      </c>
      <c r="RO60" s="158">
        <f t="shared" si="65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6"/>
        <v>1</v>
      </c>
      <c r="RW60" s="158">
        <f t="shared" si="67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8"/>
        <v>1</v>
      </c>
      <c r="SE60" s="158">
        <f t="shared" si="69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70"/>
        <v>1</v>
      </c>
      <c r="SM60" s="158">
        <f t="shared" si="71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2"/>
        <v>1</v>
      </c>
      <c r="SU60" s="158">
        <f t="shared" si="73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4"/>
        <v>1</v>
      </c>
      <c r="TC60" s="158">
        <f t="shared" si="75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6"/>
        <v>1</v>
      </c>
      <c r="TK60" s="158">
        <f t="shared" si="77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8"/>
        <v>1</v>
      </c>
      <c r="TS60" s="158">
        <f t="shared" si="79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80"/>
        <v>1</v>
      </c>
      <c r="UA60" s="158">
        <f t="shared" si="81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2"/>
        <v>1</v>
      </c>
      <c r="UI60" s="158">
        <f t="shared" si="83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4"/>
        <v>1</v>
      </c>
      <c r="UQ60" s="158">
        <f t="shared" si="85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6"/>
        <v>1</v>
      </c>
      <c r="UY60" s="158">
        <f t="shared" si="87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8"/>
        <v>1</v>
      </c>
      <c r="VG60" s="158">
        <f t="shared" si="89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90"/>
        <v>1</v>
      </c>
      <c r="VO60" s="158">
        <f t="shared" si="91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2"/>
        <v>1</v>
      </c>
      <c r="VW60" s="158">
        <f t="shared" si="93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4"/>
        <v>1</v>
      </c>
      <c r="WE60" s="158">
        <f t="shared" si="95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6"/>
        <v>1</v>
      </c>
      <c r="WM60" s="158">
        <f t="shared" si="97"/>
        <v>0</v>
      </c>
      <c r="WO60" s="157" t="s">
        <v>265</v>
      </c>
      <c r="WP60" s="157">
        <v>68</v>
      </c>
      <c r="WQ60" s="157">
        <v>68</v>
      </c>
      <c r="WR60" s="157">
        <v>0</v>
      </c>
      <c r="WS60" s="157">
        <v>0</v>
      </c>
      <c r="WT60" s="158">
        <f t="shared" si="98"/>
        <v>1</v>
      </c>
      <c r="WU60" s="158">
        <f t="shared" si="99"/>
        <v>0</v>
      </c>
      <c r="WW60" s="157" t="s">
        <v>265</v>
      </c>
      <c r="WX60" s="157">
        <v>68</v>
      </c>
      <c r="WY60" s="157">
        <v>68</v>
      </c>
      <c r="WZ60" s="157">
        <v>0</v>
      </c>
      <c r="XA60" s="157">
        <v>0</v>
      </c>
      <c r="XB60" s="158">
        <f t="shared" si="100"/>
        <v>1</v>
      </c>
      <c r="XC60" s="158" t="str">
        <f t="shared" si="101"/>
        <v>OK</v>
      </c>
      <c r="XE60" s="157" t="s">
        <v>265</v>
      </c>
      <c r="XF60" s="157">
        <v>68</v>
      </c>
      <c r="XG60" s="157">
        <v>68</v>
      </c>
      <c r="XH60" s="157">
        <v>0</v>
      </c>
      <c r="XI60" s="157">
        <v>0</v>
      </c>
      <c r="XJ60" s="158">
        <f t="shared" si="102"/>
        <v>1</v>
      </c>
      <c r="XK60" s="158" t="str">
        <f t="shared" si="119"/>
        <v>OK</v>
      </c>
      <c r="XM60" s="157" t="s">
        <v>265</v>
      </c>
      <c r="XN60" s="157">
        <v>68</v>
      </c>
      <c r="XO60" s="157">
        <v>68</v>
      </c>
      <c r="XP60" s="157">
        <v>0</v>
      </c>
      <c r="XQ60" s="157">
        <v>0</v>
      </c>
      <c r="XR60" s="158">
        <f t="shared" si="103"/>
        <v>1</v>
      </c>
      <c r="XS60" s="158" t="str">
        <f t="shared" si="120"/>
        <v>OK</v>
      </c>
      <c r="XU60" s="157" t="s">
        <v>265</v>
      </c>
      <c r="XV60" s="157">
        <v>68</v>
      </c>
      <c r="XW60" s="157">
        <v>68</v>
      </c>
      <c r="XX60" s="157">
        <v>0</v>
      </c>
      <c r="XY60" s="157">
        <v>0</v>
      </c>
      <c r="XZ60" s="158">
        <f t="shared" si="104"/>
        <v>1</v>
      </c>
      <c r="YA60" s="158" t="str">
        <f t="shared" si="105"/>
        <v>OK</v>
      </c>
      <c r="YC60" s="157" t="s">
        <v>265</v>
      </c>
      <c r="YD60" s="157">
        <v>68</v>
      </c>
      <c r="YE60" s="157">
        <v>68</v>
      </c>
      <c r="YF60" s="157">
        <v>0</v>
      </c>
      <c r="YG60" s="157">
        <v>0</v>
      </c>
      <c r="YH60" s="158">
        <f t="shared" si="106"/>
        <v>1</v>
      </c>
      <c r="YI60" s="158" t="str">
        <f t="shared" si="107"/>
        <v>OK</v>
      </c>
      <c r="YK60" s="157" t="s">
        <v>265</v>
      </c>
      <c r="YL60" s="157">
        <v>68</v>
      </c>
      <c r="YM60" s="157">
        <v>68</v>
      </c>
      <c r="YN60" s="157">
        <v>0</v>
      </c>
      <c r="YO60" s="157">
        <v>0</v>
      </c>
      <c r="YP60" s="158">
        <v>1</v>
      </c>
      <c r="YQ60" s="158" t="str">
        <f t="shared" si="121"/>
        <v>OK</v>
      </c>
      <c r="YS60" s="157" t="s">
        <v>265</v>
      </c>
      <c r="YT60" s="157">
        <v>68</v>
      </c>
      <c r="YU60" s="157">
        <v>68</v>
      </c>
      <c r="YV60" s="157">
        <v>0</v>
      </c>
      <c r="YW60" s="157">
        <v>0</v>
      </c>
      <c r="YX60" s="158">
        <v>1</v>
      </c>
      <c r="YY60" s="158" t="str">
        <f t="shared" si="109"/>
        <v>OK</v>
      </c>
      <c r="ZA60" s="157" t="s">
        <v>265</v>
      </c>
      <c r="ZB60" s="157">
        <v>68</v>
      </c>
      <c r="ZC60" s="157">
        <v>68</v>
      </c>
      <c r="ZD60" s="157">
        <v>0</v>
      </c>
      <c r="ZE60" s="157">
        <v>0</v>
      </c>
      <c r="ZF60" s="158">
        <v>1</v>
      </c>
      <c r="ZG60" s="158" t="str">
        <f t="shared" si="122"/>
        <v>OK</v>
      </c>
      <c r="ZI60" s="157" t="s">
        <v>265</v>
      </c>
      <c r="ZJ60" s="157">
        <v>68</v>
      </c>
      <c r="ZK60" s="157">
        <v>68</v>
      </c>
      <c r="ZL60" s="157">
        <v>0</v>
      </c>
      <c r="ZM60" s="157">
        <v>0</v>
      </c>
      <c r="ZN60" s="158">
        <v>1</v>
      </c>
      <c r="ZO60" s="158" t="str">
        <f t="shared" si="111"/>
        <v>OK</v>
      </c>
    </row>
    <row r="61" spans="1:691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23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3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4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5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6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7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8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9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10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11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2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3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4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6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7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8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9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20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21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2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3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4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5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18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6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7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12"/>
        <v>1</v>
      </c>
      <c r="ID61" s="4">
        <f t="shared" si="28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13"/>
        <v>1</v>
      </c>
      <c r="IL61" s="4">
        <f t="shared" si="29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30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31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2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24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4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25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14"/>
        <v>1</v>
      </c>
      <c r="KP61" s="4">
        <f t="shared" si="36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7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8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15"/>
        <v>1</v>
      </c>
      <c r="LV61" s="4">
        <f t="shared" si="39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16"/>
        <v>1</v>
      </c>
      <c r="MD61" s="158">
        <f t="shared" si="40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41"/>
        <v>1</v>
      </c>
      <c r="ML61" s="158">
        <f t="shared" si="42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3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4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5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6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7"/>
        <v>1</v>
      </c>
      <c r="OU61" s="158">
        <f t="shared" si="48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17"/>
        <v>1</v>
      </c>
      <c r="PC61" s="158">
        <f t="shared" si="49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50"/>
        <v>1</v>
      </c>
      <c r="PK61" s="158">
        <f t="shared" si="51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2"/>
        <v>1</v>
      </c>
      <c r="PS61" s="158">
        <f t="shared" si="53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4"/>
        <v>1</v>
      </c>
      <c r="QA61" s="158">
        <f t="shared" si="55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6"/>
        <v>1</v>
      </c>
      <c r="QI61" s="158">
        <f t="shared" si="57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8"/>
        <v>1</v>
      </c>
      <c r="QQ61" s="158">
        <f t="shared" si="59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60"/>
        <v>1</v>
      </c>
      <c r="QY61" s="158">
        <f t="shared" si="61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2"/>
        <v>1</v>
      </c>
      <c r="RG61" s="158">
        <f t="shared" si="63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4"/>
        <v>1</v>
      </c>
      <c r="RO61" s="158">
        <f t="shared" si="65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6"/>
        <v>1</v>
      </c>
      <c r="RW61" s="158">
        <f t="shared" si="67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8"/>
        <v>1</v>
      </c>
      <c r="SE61" s="158">
        <f t="shared" si="69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70"/>
        <v>1</v>
      </c>
      <c r="SM61" s="158">
        <f t="shared" si="71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2"/>
        <v>1</v>
      </c>
      <c r="SU61" s="158">
        <f t="shared" si="73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4"/>
        <v>1</v>
      </c>
      <c r="TC61" s="158">
        <f t="shared" si="75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6"/>
        <v>1</v>
      </c>
      <c r="TK61" s="158">
        <f t="shared" si="77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8"/>
        <v>1</v>
      </c>
      <c r="TS61" s="158">
        <f t="shared" si="79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80"/>
        <v>1</v>
      </c>
      <c r="UA61" s="158">
        <f t="shared" si="81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2"/>
        <v>1</v>
      </c>
      <c r="UI61" s="158">
        <f t="shared" si="83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4"/>
        <v>1</v>
      </c>
      <c r="UQ61" s="158">
        <f t="shared" si="85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6"/>
        <v>1</v>
      </c>
      <c r="UY61" s="158">
        <f t="shared" si="87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8"/>
        <v>1</v>
      </c>
      <c r="VG61" s="158">
        <f t="shared" si="89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90"/>
        <v>1</v>
      </c>
      <c r="VO61" s="158">
        <f t="shared" si="91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2"/>
        <v>1</v>
      </c>
      <c r="VW61" s="158">
        <f t="shared" si="93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4"/>
        <v>1</v>
      </c>
      <c r="WE61" s="158">
        <f t="shared" si="95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6"/>
        <v>1</v>
      </c>
      <c r="WM61" s="158">
        <f t="shared" si="97"/>
        <v>0</v>
      </c>
      <c r="WO61" s="157" t="s">
        <v>180</v>
      </c>
      <c r="WP61" s="157">
        <v>3</v>
      </c>
      <c r="WQ61" s="157">
        <v>3</v>
      </c>
      <c r="WR61" s="157">
        <v>0</v>
      </c>
      <c r="WS61" s="157">
        <v>0</v>
      </c>
      <c r="WT61" s="158">
        <f t="shared" si="98"/>
        <v>1</v>
      </c>
      <c r="WU61" s="158">
        <f t="shared" si="99"/>
        <v>0</v>
      </c>
      <c r="WW61" s="157" t="s">
        <v>180</v>
      </c>
      <c r="WX61" s="157">
        <v>3</v>
      </c>
      <c r="WY61" s="157">
        <v>3</v>
      </c>
      <c r="WZ61" s="157">
        <v>0</v>
      </c>
      <c r="XA61" s="157">
        <v>0</v>
      </c>
      <c r="XB61" s="158">
        <f t="shared" si="100"/>
        <v>1</v>
      </c>
      <c r="XC61" s="158" t="str">
        <f t="shared" si="101"/>
        <v>OK</v>
      </c>
      <c r="XE61" s="157" t="s">
        <v>180</v>
      </c>
      <c r="XF61" s="157">
        <v>3</v>
      </c>
      <c r="XG61" s="157">
        <v>3</v>
      </c>
      <c r="XH61" s="157">
        <v>0</v>
      </c>
      <c r="XI61" s="157">
        <v>0</v>
      </c>
      <c r="XJ61" s="158">
        <f t="shared" si="102"/>
        <v>1</v>
      </c>
      <c r="XK61" s="158" t="str">
        <f t="shared" si="119"/>
        <v>OK</v>
      </c>
      <c r="XM61" s="157" t="s">
        <v>180</v>
      </c>
      <c r="XN61" s="157">
        <v>3</v>
      </c>
      <c r="XO61" s="157">
        <v>3</v>
      </c>
      <c r="XP61" s="157">
        <v>0</v>
      </c>
      <c r="XQ61" s="157">
        <v>0</v>
      </c>
      <c r="XR61" s="158">
        <f t="shared" si="103"/>
        <v>1</v>
      </c>
      <c r="XS61" s="158" t="str">
        <f t="shared" si="120"/>
        <v>OK</v>
      </c>
      <c r="XU61" s="157" t="s">
        <v>180</v>
      </c>
      <c r="XV61" s="157">
        <v>3</v>
      </c>
      <c r="XW61" s="157">
        <v>3</v>
      </c>
      <c r="XX61" s="157">
        <v>0</v>
      </c>
      <c r="XY61" s="157">
        <v>0</v>
      </c>
      <c r="XZ61" s="158">
        <f t="shared" si="104"/>
        <v>1</v>
      </c>
      <c r="YA61" s="158" t="str">
        <f t="shared" si="105"/>
        <v>OK</v>
      </c>
      <c r="YC61" s="157" t="s">
        <v>180</v>
      </c>
      <c r="YD61" s="157">
        <v>3</v>
      </c>
      <c r="YE61" s="157">
        <v>3</v>
      </c>
      <c r="YF61" s="157">
        <v>0</v>
      </c>
      <c r="YG61" s="157">
        <v>0</v>
      </c>
      <c r="YH61" s="158">
        <f t="shared" si="106"/>
        <v>1</v>
      </c>
      <c r="YI61" s="158" t="str">
        <f t="shared" si="107"/>
        <v>OK</v>
      </c>
      <c r="YK61" s="157" t="s">
        <v>180</v>
      </c>
      <c r="YL61" s="157">
        <v>3</v>
      </c>
      <c r="YM61" s="157">
        <v>3</v>
      </c>
      <c r="YN61" s="157">
        <v>0</v>
      </c>
      <c r="YO61" s="157">
        <v>0</v>
      </c>
      <c r="YP61" s="158">
        <v>1</v>
      </c>
      <c r="YQ61" s="158" t="str">
        <f t="shared" si="121"/>
        <v>OK</v>
      </c>
      <c r="YS61" s="157" t="s">
        <v>180</v>
      </c>
      <c r="YT61" s="157">
        <v>3</v>
      </c>
      <c r="YU61" s="157">
        <v>3</v>
      </c>
      <c r="YV61" s="157">
        <v>0</v>
      </c>
      <c r="YW61" s="157">
        <v>0</v>
      </c>
      <c r="YX61" s="158">
        <v>1</v>
      </c>
      <c r="YY61" s="158" t="str">
        <f t="shared" si="109"/>
        <v>OK</v>
      </c>
      <c r="ZA61" s="157" t="s">
        <v>180</v>
      </c>
      <c r="ZB61" s="157">
        <v>3</v>
      </c>
      <c r="ZC61" s="157">
        <v>3</v>
      </c>
      <c r="ZD61" s="157">
        <v>0</v>
      </c>
      <c r="ZE61" s="157">
        <v>0</v>
      </c>
      <c r="ZF61" s="158">
        <v>1</v>
      </c>
      <c r="ZG61" s="158" t="str">
        <f t="shared" si="122"/>
        <v>OK</v>
      </c>
      <c r="ZI61" s="157" t="s">
        <v>180</v>
      </c>
      <c r="ZJ61" s="157">
        <v>3</v>
      </c>
      <c r="ZK61" s="157">
        <v>3</v>
      </c>
      <c r="ZL61" s="157">
        <v>0</v>
      </c>
      <c r="ZM61" s="157">
        <v>0</v>
      </c>
      <c r="ZN61" s="158">
        <v>1</v>
      </c>
      <c r="ZO61" s="158" t="str">
        <f t="shared" si="111"/>
        <v>OK</v>
      </c>
    </row>
    <row r="62" spans="1:691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23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3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4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5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6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7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8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9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10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11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2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3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4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6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7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8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9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20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21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2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3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4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5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18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6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7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12"/>
        <v>0.8571428571428571</v>
      </c>
      <c r="ID62" s="4">
        <f t="shared" si="28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13"/>
        <v>0.8571428571428571</v>
      </c>
      <c r="IL62" s="4">
        <f t="shared" si="29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30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31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2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24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4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25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14"/>
        <v>0.8571428571428571</v>
      </c>
      <c r="KP62" s="4">
        <f t="shared" si="36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7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8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15"/>
        <v>0.8571428571428571</v>
      </c>
      <c r="LV62" s="4">
        <f t="shared" si="39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16"/>
        <v>0.8571428571428571</v>
      </c>
      <c r="MD62" s="158">
        <f t="shared" si="40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41"/>
        <v>0.8571428571428571</v>
      </c>
      <c r="ML62" s="158">
        <f t="shared" si="42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3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4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5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6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7"/>
        <v>0.8571428571428571</v>
      </c>
      <c r="OU62" s="158">
        <f t="shared" si="48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17"/>
        <v>0.8571428571428571</v>
      </c>
      <c r="PC62" s="158">
        <f t="shared" si="49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50"/>
        <v>0.8571428571428571</v>
      </c>
      <c r="PK62" s="158">
        <f t="shared" si="51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2"/>
        <v>0.8571428571428571</v>
      </c>
      <c r="PS62" s="158">
        <f t="shared" si="53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4"/>
        <v>0.8571428571428571</v>
      </c>
      <c r="QA62" s="158">
        <f t="shared" si="55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6"/>
        <v>0.8571428571428571</v>
      </c>
      <c r="QI62" s="158">
        <f t="shared" si="57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8"/>
        <v>0.8571428571428571</v>
      </c>
      <c r="QQ62" s="158">
        <f t="shared" si="59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60"/>
        <v>0.8571428571428571</v>
      </c>
      <c r="QY62" s="158">
        <f t="shared" si="61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2"/>
        <v>0.8571428571428571</v>
      </c>
      <c r="RG62" s="158">
        <f t="shared" si="63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4"/>
        <v>0.8571428571428571</v>
      </c>
      <c r="RO62" s="158">
        <f t="shared" si="65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6"/>
        <v>0.8571428571428571</v>
      </c>
      <c r="RW62" s="158">
        <f t="shared" si="67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8"/>
        <v>0.8571428571428571</v>
      </c>
      <c r="SE62" s="158">
        <f t="shared" si="69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70"/>
        <v>0.8571428571428571</v>
      </c>
      <c r="SM62" s="158">
        <f t="shared" si="71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2"/>
        <v>0.8571428571428571</v>
      </c>
      <c r="SU62" s="158">
        <f t="shared" si="73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4"/>
        <v>0.8571428571428571</v>
      </c>
      <c r="TC62" s="158">
        <f t="shared" si="75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6"/>
        <v>0.8571428571428571</v>
      </c>
      <c r="TK62" s="158">
        <f t="shared" si="77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8"/>
        <v>0.8571428571428571</v>
      </c>
      <c r="TS62" s="158">
        <f t="shared" si="79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80"/>
        <v>0.8571428571428571</v>
      </c>
      <c r="UA62" s="158">
        <f t="shared" si="81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2"/>
        <v>0.8571428571428571</v>
      </c>
      <c r="UI62" s="158">
        <f t="shared" si="83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4"/>
        <v>0.8571428571428571</v>
      </c>
      <c r="UQ62" s="158">
        <f t="shared" si="85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6"/>
        <v>0.8571428571428571</v>
      </c>
      <c r="UY62" s="158">
        <f t="shared" si="87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8"/>
        <v>0.8571428571428571</v>
      </c>
      <c r="VG62" s="158">
        <f t="shared" si="89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90"/>
        <v>0.8571428571428571</v>
      </c>
      <c r="VO62" s="158">
        <f t="shared" si="91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2"/>
        <v>0.8571428571428571</v>
      </c>
      <c r="VW62" s="158">
        <f t="shared" si="93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4"/>
        <v>0.8571428571428571</v>
      </c>
      <c r="WE62" s="158">
        <f t="shared" si="95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6"/>
        <v>0.8571428571428571</v>
      </c>
      <c r="WM62" s="158">
        <f t="shared" si="97"/>
        <v>0</v>
      </c>
      <c r="WO62" s="157" t="s">
        <v>77</v>
      </c>
      <c r="WP62" s="157">
        <v>7</v>
      </c>
      <c r="WQ62" s="157">
        <v>6</v>
      </c>
      <c r="WR62" s="157">
        <v>1</v>
      </c>
      <c r="WS62" s="157">
        <v>0</v>
      </c>
      <c r="WT62" s="158">
        <f t="shared" si="98"/>
        <v>0.8571428571428571</v>
      </c>
      <c r="WU62" s="158">
        <f t="shared" si="99"/>
        <v>0</v>
      </c>
      <c r="WW62" s="157" t="s">
        <v>77</v>
      </c>
      <c r="WX62" s="157">
        <v>7</v>
      </c>
      <c r="WY62" s="157">
        <v>6</v>
      </c>
      <c r="WZ62" s="157">
        <v>1</v>
      </c>
      <c r="XA62" s="157">
        <v>0</v>
      </c>
      <c r="XB62" s="158">
        <f t="shared" si="100"/>
        <v>0.8571428571428571</v>
      </c>
      <c r="XC62" s="158" t="str">
        <f t="shared" si="101"/>
        <v>OK</v>
      </c>
      <c r="XE62" s="157" t="s">
        <v>77</v>
      </c>
      <c r="XF62" s="157">
        <v>7</v>
      </c>
      <c r="XG62" s="157">
        <v>6</v>
      </c>
      <c r="XH62" s="157">
        <v>1</v>
      </c>
      <c r="XI62" s="157">
        <v>0</v>
      </c>
      <c r="XJ62" s="158">
        <f t="shared" si="102"/>
        <v>0.8571428571428571</v>
      </c>
      <c r="XK62" s="158" t="str">
        <f t="shared" si="119"/>
        <v>OK</v>
      </c>
      <c r="XM62" s="157" t="s">
        <v>77</v>
      </c>
      <c r="XN62" s="157">
        <v>7</v>
      </c>
      <c r="XO62" s="157">
        <v>6</v>
      </c>
      <c r="XP62" s="157">
        <v>1</v>
      </c>
      <c r="XQ62" s="157">
        <v>0</v>
      </c>
      <c r="XR62" s="158">
        <f t="shared" si="103"/>
        <v>0.8571428571428571</v>
      </c>
      <c r="XS62" s="158" t="str">
        <f t="shared" si="120"/>
        <v>OK</v>
      </c>
      <c r="XU62" s="157" t="s">
        <v>77</v>
      </c>
      <c r="XV62" s="157">
        <v>7</v>
      </c>
      <c r="XW62" s="157">
        <v>6</v>
      </c>
      <c r="XX62" s="157">
        <v>1</v>
      </c>
      <c r="XY62" s="157">
        <v>0</v>
      </c>
      <c r="XZ62" s="158">
        <f t="shared" si="104"/>
        <v>0.8571428571428571</v>
      </c>
      <c r="YA62" s="158" t="str">
        <f t="shared" si="105"/>
        <v>OK</v>
      </c>
      <c r="YC62" s="157" t="s">
        <v>77</v>
      </c>
      <c r="YD62" s="157">
        <v>7</v>
      </c>
      <c r="YE62" s="157">
        <v>6</v>
      </c>
      <c r="YF62" s="157">
        <v>1</v>
      </c>
      <c r="YG62" s="157">
        <v>0</v>
      </c>
      <c r="YH62" s="158">
        <f t="shared" si="106"/>
        <v>0.8571428571428571</v>
      </c>
      <c r="YI62" s="158" t="str">
        <f t="shared" si="107"/>
        <v>OK</v>
      </c>
      <c r="YK62" s="157" t="s">
        <v>77</v>
      </c>
      <c r="YL62" s="157">
        <v>7</v>
      </c>
      <c r="YM62" s="157">
        <v>6</v>
      </c>
      <c r="YN62" s="157">
        <v>1</v>
      </c>
      <c r="YO62" s="157">
        <v>0</v>
      </c>
      <c r="YP62" s="158">
        <v>0.86</v>
      </c>
      <c r="YQ62" s="158" t="str">
        <f t="shared" si="121"/>
        <v>OK</v>
      </c>
      <c r="YS62" s="157" t="s">
        <v>77</v>
      </c>
      <c r="YT62" s="157">
        <v>7</v>
      </c>
      <c r="YU62" s="157">
        <v>6</v>
      </c>
      <c r="YV62" s="157">
        <v>1</v>
      </c>
      <c r="YW62" s="157">
        <v>0</v>
      </c>
      <c r="YX62" s="158">
        <v>0.86</v>
      </c>
      <c r="YY62" s="158" t="str">
        <f t="shared" si="109"/>
        <v>OK</v>
      </c>
      <c r="ZA62" s="157" t="s">
        <v>77</v>
      </c>
      <c r="ZB62" s="157">
        <v>7</v>
      </c>
      <c r="ZC62" s="157">
        <v>6</v>
      </c>
      <c r="ZD62" s="157">
        <v>1</v>
      </c>
      <c r="ZE62" s="157">
        <v>0</v>
      </c>
      <c r="ZF62" s="158">
        <v>0.86</v>
      </c>
      <c r="ZG62" s="158" t="str">
        <f t="shared" si="122"/>
        <v>OK</v>
      </c>
      <c r="ZI62" s="157" t="s">
        <v>77</v>
      </c>
      <c r="ZJ62" s="157">
        <v>7</v>
      </c>
      <c r="ZK62" s="157">
        <v>6</v>
      </c>
      <c r="ZL62" s="157">
        <v>1</v>
      </c>
      <c r="ZM62" s="157">
        <v>0</v>
      </c>
      <c r="ZN62" s="158">
        <v>0.86</v>
      </c>
      <c r="ZO62" s="158" t="str">
        <f t="shared" si="111"/>
        <v>OK</v>
      </c>
    </row>
    <row r="63" spans="1:691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23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3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4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5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6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7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8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9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10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11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2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3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4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6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7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8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9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20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21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2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3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4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5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18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6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7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12"/>
        <v>0.96875</v>
      </c>
      <c r="ID63" s="4">
        <f t="shared" si="28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13"/>
        <v>0.96875</v>
      </c>
      <c r="IL63" s="4">
        <f t="shared" si="29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30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31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2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24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4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25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14"/>
        <v>0.96875</v>
      </c>
      <c r="KP63" s="4">
        <f t="shared" si="36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7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8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15"/>
        <v>0.96875</v>
      </c>
      <c r="LV63" s="4">
        <f t="shared" si="39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16"/>
        <v>0.96875</v>
      </c>
      <c r="MD63" s="158">
        <f t="shared" si="40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41"/>
        <v>0.96875</v>
      </c>
      <c r="ML63" s="158">
        <f t="shared" si="42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3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4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5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6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7"/>
        <v>0.96875</v>
      </c>
      <c r="OU63" s="158">
        <f t="shared" si="48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17"/>
        <v>0.96875</v>
      </c>
      <c r="PC63" s="158">
        <f t="shared" si="49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50"/>
        <v>0.96875</v>
      </c>
      <c r="PK63" s="158">
        <f t="shared" si="51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2"/>
        <v>0.96875</v>
      </c>
      <c r="PS63" s="158">
        <f t="shared" si="53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4"/>
        <v>0.96875</v>
      </c>
      <c r="QA63" s="158">
        <f t="shared" si="55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6"/>
        <v>0.96875</v>
      </c>
      <c r="QI63" s="158">
        <f t="shared" si="57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8"/>
        <v>0.96875</v>
      </c>
      <c r="QQ63" s="158">
        <f t="shared" si="59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60"/>
        <v>0.96875</v>
      </c>
      <c r="QY63" s="158">
        <f t="shared" si="61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2"/>
        <v>0.96875</v>
      </c>
      <c r="RG63" s="158">
        <f t="shared" si="63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4"/>
        <v>0.96875</v>
      </c>
      <c r="RO63" s="158">
        <f t="shared" si="65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6"/>
        <v>0.96875</v>
      </c>
      <c r="RW63" s="158">
        <f t="shared" si="67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8"/>
        <v>0.96875</v>
      </c>
      <c r="SE63" s="158">
        <f t="shared" si="69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70"/>
        <v>0.96875</v>
      </c>
      <c r="SM63" s="158">
        <f t="shared" si="71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2"/>
        <v>0.96875</v>
      </c>
      <c r="SU63" s="158">
        <f t="shared" si="73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4"/>
        <v>0.96875</v>
      </c>
      <c r="TC63" s="158">
        <f t="shared" si="75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6"/>
        <v>0.96875</v>
      </c>
      <c r="TK63" s="158">
        <f t="shared" si="77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8"/>
        <v>0.96875</v>
      </c>
      <c r="TS63" s="158">
        <f t="shared" si="79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80"/>
        <v>0.96875</v>
      </c>
      <c r="UA63" s="158">
        <f t="shared" si="81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2"/>
        <v>0.96875</v>
      </c>
      <c r="UI63" s="158">
        <f t="shared" si="83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4"/>
        <v>0.96875</v>
      </c>
      <c r="UQ63" s="158">
        <f t="shared" si="85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6"/>
        <v>0.96875</v>
      </c>
      <c r="UY63" s="158">
        <f t="shared" si="87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8"/>
        <v>0.96875</v>
      </c>
      <c r="VG63" s="158">
        <f t="shared" si="89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90"/>
        <v>0.96875</v>
      </c>
      <c r="VO63" s="158">
        <f t="shared" si="91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2"/>
        <v>0.96875</v>
      </c>
      <c r="VW63" s="158">
        <f t="shared" si="93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4"/>
        <v>0.96875</v>
      </c>
      <c r="WE63" s="158">
        <f t="shared" si="95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6"/>
        <v>0.96875</v>
      </c>
      <c r="WM63" s="158">
        <f t="shared" si="97"/>
        <v>0</v>
      </c>
      <c r="WO63" s="157" t="s">
        <v>78</v>
      </c>
      <c r="WP63" s="157">
        <v>32</v>
      </c>
      <c r="WQ63" s="157">
        <v>32</v>
      </c>
      <c r="WR63" s="157">
        <v>0</v>
      </c>
      <c r="WS63" s="157">
        <v>0</v>
      </c>
      <c r="WT63" s="158">
        <f t="shared" si="98"/>
        <v>1</v>
      </c>
      <c r="WU63" s="158">
        <f t="shared" si="99"/>
        <v>3.125E-2</v>
      </c>
      <c r="WW63" s="157" t="s">
        <v>78</v>
      </c>
      <c r="WX63" s="157">
        <v>32</v>
      </c>
      <c r="WY63" s="157">
        <v>32</v>
      </c>
      <c r="WZ63" s="157">
        <v>0</v>
      </c>
      <c r="XA63" s="157">
        <v>0</v>
      </c>
      <c r="XB63" s="158">
        <f t="shared" si="100"/>
        <v>1</v>
      </c>
      <c r="XC63" s="158" t="str">
        <f t="shared" si="101"/>
        <v>OK</v>
      </c>
      <c r="XE63" s="157" t="s">
        <v>78</v>
      </c>
      <c r="XF63" s="157">
        <v>32</v>
      </c>
      <c r="XG63" s="157">
        <v>32</v>
      </c>
      <c r="XH63" s="157">
        <v>0</v>
      </c>
      <c r="XI63" s="157">
        <v>0</v>
      </c>
      <c r="XJ63" s="158">
        <f t="shared" si="102"/>
        <v>1</v>
      </c>
      <c r="XK63" s="158" t="str">
        <f t="shared" si="119"/>
        <v>OK</v>
      </c>
      <c r="XM63" s="157" t="s">
        <v>78</v>
      </c>
      <c r="XN63" s="157">
        <v>32</v>
      </c>
      <c r="XO63" s="157">
        <v>32</v>
      </c>
      <c r="XP63" s="157">
        <v>0</v>
      </c>
      <c r="XQ63" s="157">
        <v>0</v>
      </c>
      <c r="XR63" s="158">
        <f t="shared" si="103"/>
        <v>1</v>
      </c>
      <c r="XS63" s="158" t="str">
        <f t="shared" si="120"/>
        <v>OK</v>
      </c>
      <c r="XU63" s="157" t="s">
        <v>78</v>
      </c>
      <c r="XV63" s="157">
        <v>32</v>
      </c>
      <c r="XW63" s="157">
        <v>32</v>
      </c>
      <c r="XX63" s="157">
        <v>0</v>
      </c>
      <c r="XY63" s="157">
        <v>0</v>
      </c>
      <c r="XZ63" s="158">
        <f t="shared" si="104"/>
        <v>1</v>
      </c>
      <c r="YA63" s="158" t="str">
        <f t="shared" si="105"/>
        <v>OK</v>
      </c>
      <c r="YC63" s="157" t="s">
        <v>78</v>
      </c>
      <c r="YD63" s="157">
        <v>32</v>
      </c>
      <c r="YE63" s="157">
        <v>32</v>
      </c>
      <c r="YF63" s="157">
        <v>0</v>
      </c>
      <c r="YG63" s="157">
        <v>0</v>
      </c>
      <c r="YH63" s="158">
        <f t="shared" si="106"/>
        <v>1</v>
      </c>
      <c r="YI63" s="158" t="str">
        <f t="shared" si="107"/>
        <v>OK</v>
      </c>
      <c r="YK63" s="157" t="s">
        <v>78</v>
      </c>
      <c r="YL63" s="157">
        <v>32</v>
      </c>
      <c r="YM63" s="157">
        <v>32</v>
      </c>
      <c r="YN63" s="157">
        <v>0</v>
      </c>
      <c r="YO63" s="157">
        <v>0</v>
      </c>
      <c r="YP63" s="158">
        <v>1</v>
      </c>
      <c r="YQ63" s="158" t="str">
        <f t="shared" si="121"/>
        <v>OK</v>
      </c>
      <c r="YS63" s="157" t="s">
        <v>78</v>
      </c>
      <c r="YT63" s="157">
        <v>32</v>
      </c>
      <c r="YU63" s="157">
        <v>32</v>
      </c>
      <c r="YV63" s="157">
        <v>0</v>
      </c>
      <c r="YW63" s="157">
        <v>0</v>
      </c>
      <c r="YX63" s="158">
        <v>1</v>
      </c>
      <c r="YY63" s="158" t="str">
        <f t="shared" si="109"/>
        <v>OK</v>
      </c>
      <c r="ZA63" s="157" t="s">
        <v>78</v>
      </c>
      <c r="ZB63" s="157">
        <v>32</v>
      </c>
      <c r="ZC63" s="157">
        <v>32</v>
      </c>
      <c r="ZD63" s="157">
        <v>0</v>
      </c>
      <c r="ZE63" s="157">
        <v>0</v>
      </c>
      <c r="ZF63" s="158">
        <v>1</v>
      </c>
      <c r="ZG63" s="158" t="str">
        <f t="shared" si="122"/>
        <v>OK</v>
      </c>
      <c r="ZI63" s="157" t="s">
        <v>78</v>
      </c>
      <c r="ZJ63" s="157">
        <v>32</v>
      </c>
      <c r="ZK63" s="157">
        <v>32</v>
      </c>
      <c r="ZL63" s="157">
        <v>0</v>
      </c>
      <c r="ZM63" s="157">
        <v>0</v>
      </c>
      <c r="ZN63" s="158">
        <v>1</v>
      </c>
      <c r="ZO63" s="158" t="str">
        <f t="shared" si="111"/>
        <v>OK</v>
      </c>
    </row>
    <row r="64" spans="1:691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23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3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4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5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6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7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8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9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10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11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2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3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4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6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7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8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9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20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21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2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3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4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5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18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6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7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12"/>
        <v>0.2</v>
      </c>
      <c r="ID64" s="4">
        <f t="shared" si="28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13"/>
        <v>0.2</v>
      </c>
      <c r="IL64" s="4">
        <f t="shared" si="29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30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31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2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24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4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25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14"/>
        <v>0.2</v>
      </c>
      <c r="KP64" s="4">
        <f t="shared" si="36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7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8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15"/>
        <v>0.2</v>
      </c>
      <c r="LV64" s="4">
        <f t="shared" si="39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16"/>
        <v>0.2</v>
      </c>
      <c r="MD64" s="158">
        <f t="shared" si="40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41"/>
        <v>0.2</v>
      </c>
      <c r="ML64" s="158">
        <f t="shared" si="42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3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4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5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6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7"/>
        <v>0.2</v>
      </c>
      <c r="OU64" s="158">
        <f t="shared" si="48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17"/>
        <v>0.2</v>
      </c>
      <c r="PC64" s="158">
        <f t="shared" si="49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50"/>
        <v>0.2</v>
      </c>
      <c r="PK64" s="158">
        <f t="shared" si="51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2"/>
        <v>0.2</v>
      </c>
      <c r="PS64" s="158">
        <f t="shared" si="53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4"/>
        <v>0.2</v>
      </c>
      <c r="QA64" s="158">
        <f t="shared" si="55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6"/>
        <v>0.2</v>
      </c>
      <c r="QI64" s="158">
        <f t="shared" si="57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8"/>
        <v>0.2</v>
      </c>
      <c r="QQ64" s="158">
        <f t="shared" si="59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60"/>
        <v>0.2</v>
      </c>
      <c r="QY64" s="158">
        <f t="shared" si="61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2"/>
        <v>0.2</v>
      </c>
      <c r="RG64" s="158">
        <f t="shared" si="63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4"/>
        <v>0.2</v>
      </c>
      <c r="RO64" s="158">
        <f t="shared" si="65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6"/>
        <v>0.2</v>
      </c>
      <c r="RW64" s="158">
        <f t="shared" si="67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8"/>
        <v>0.2</v>
      </c>
      <c r="SE64" s="158">
        <f t="shared" si="69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70"/>
        <v>0.2</v>
      </c>
      <c r="SM64" s="158">
        <f t="shared" si="71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2"/>
        <v>0.2</v>
      </c>
      <c r="SU64" s="158">
        <f t="shared" si="73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4"/>
        <v>0.2</v>
      </c>
      <c r="TC64" s="158">
        <f t="shared" si="75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6"/>
        <v>0.2</v>
      </c>
      <c r="TK64" s="158">
        <f t="shared" si="77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8"/>
        <v>0.2</v>
      </c>
      <c r="TS64" s="158">
        <f t="shared" si="79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80"/>
        <v>0.2</v>
      </c>
      <c r="UA64" s="158">
        <f t="shared" si="81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2"/>
        <v>0.2</v>
      </c>
      <c r="UI64" s="158">
        <f t="shared" si="83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4"/>
        <v>0.2</v>
      </c>
      <c r="UQ64" s="158">
        <f t="shared" si="85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6"/>
        <v>0.2</v>
      </c>
      <c r="UY64" s="158">
        <f t="shared" si="87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8"/>
        <v>0.2</v>
      </c>
      <c r="VG64" s="158">
        <f t="shared" si="89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90"/>
        <v>0.2</v>
      </c>
      <c r="VO64" s="158">
        <f t="shared" si="91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2"/>
        <v>0.2</v>
      </c>
      <c r="VW64" s="158">
        <f t="shared" si="93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4"/>
        <v>0.2</v>
      </c>
      <c r="WE64" s="158">
        <f t="shared" si="95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6"/>
        <v>0.2</v>
      </c>
      <c r="WM64" s="158">
        <f t="shared" si="97"/>
        <v>0</v>
      </c>
      <c r="WO64" s="157" t="s">
        <v>266</v>
      </c>
      <c r="WP64" s="157">
        <v>160</v>
      </c>
      <c r="WQ64" s="157">
        <v>32</v>
      </c>
      <c r="WR64" s="157">
        <v>49</v>
      </c>
      <c r="WS64" s="157">
        <v>79</v>
      </c>
      <c r="WT64" s="158">
        <f t="shared" si="98"/>
        <v>0.2</v>
      </c>
      <c r="WU64" s="158">
        <f t="shared" si="99"/>
        <v>0</v>
      </c>
      <c r="WW64" s="157" t="s">
        <v>266</v>
      </c>
      <c r="WX64" s="157">
        <v>160</v>
      </c>
      <c r="WY64" s="157">
        <v>32</v>
      </c>
      <c r="WZ64" s="157">
        <v>49</v>
      </c>
      <c r="XA64" s="157">
        <v>79</v>
      </c>
      <c r="XB64" s="158">
        <f t="shared" si="100"/>
        <v>0.2</v>
      </c>
      <c r="XC64" s="158" t="str">
        <f t="shared" si="101"/>
        <v>OK</v>
      </c>
      <c r="XE64" s="157" t="s">
        <v>266</v>
      </c>
      <c r="XF64" s="157">
        <v>160</v>
      </c>
      <c r="XG64" s="157">
        <v>32</v>
      </c>
      <c r="XH64" s="157">
        <v>49</v>
      </c>
      <c r="XI64" s="157">
        <v>79</v>
      </c>
      <c r="XJ64" s="158">
        <f t="shared" si="102"/>
        <v>0.2</v>
      </c>
      <c r="XK64" s="158" t="str">
        <f t="shared" si="119"/>
        <v>OK</v>
      </c>
      <c r="XL64" s="157" t="s">
        <v>436</v>
      </c>
      <c r="XM64" s="157" t="s">
        <v>266</v>
      </c>
      <c r="XN64" s="157">
        <v>160</v>
      </c>
      <c r="XO64" s="157">
        <v>32</v>
      </c>
      <c r="XP64" s="157">
        <v>49</v>
      </c>
      <c r="XQ64" s="157">
        <v>79</v>
      </c>
      <c r="XR64" s="158">
        <f t="shared" si="103"/>
        <v>0.2</v>
      </c>
      <c r="XS64" s="158" t="str">
        <f t="shared" si="120"/>
        <v>OK</v>
      </c>
      <c r="XU64" s="157" t="s">
        <v>266</v>
      </c>
      <c r="XV64" s="157">
        <v>160</v>
      </c>
      <c r="XW64" s="157">
        <v>32</v>
      </c>
      <c r="XX64" s="157">
        <v>49</v>
      </c>
      <c r="XY64" s="157">
        <v>79</v>
      </c>
      <c r="XZ64" s="158">
        <f t="shared" si="104"/>
        <v>0.2</v>
      </c>
      <c r="YA64" s="158" t="str">
        <f t="shared" si="105"/>
        <v>OK</v>
      </c>
      <c r="YB64" s="196" t="s">
        <v>443</v>
      </c>
      <c r="YC64" s="157" t="s">
        <v>266</v>
      </c>
      <c r="YD64" s="157">
        <v>160</v>
      </c>
      <c r="YE64" s="157">
        <v>32</v>
      </c>
      <c r="YF64" s="157">
        <v>49</v>
      </c>
      <c r="YG64" s="157">
        <v>79</v>
      </c>
      <c r="YH64" s="158">
        <f t="shared" si="106"/>
        <v>0.2</v>
      </c>
      <c r="YI64" s="158" t="str">
        <f t="shared" si="107"/>
        <v>OK</v>
      </c>
      <c r="YK64" s="157" t="s">
        <v>266</v>
      </c>
      <c r="YL64" s="157">
        <v>160</v>
      </c>
      <c r="YM64" s="157">
        <v>32</v>
      </c>
      <c r="YN64" s="157">
        <v>49</v>
      </c>
      <c r="YO64" s="157">
        <v>79</v>
      </c>
      <c r="YP64" s="158">
        <v>0.2</v>
      </c>
      <c r="YQ64" s="158" t="str">
        <f t="shared" si="121"/>
        <v>OK</v>
      </c>
      <c r="YR64" s="196" t="s">
        <v>443</v>
      </c>
      <c r="YS64" s="157" t="s">
        <v>266</v>
      </c>
      <c r="YT64" s="157">
        <v>160</v>
      </c>
      <c r="YU64" s="157">
        <v>32</v>
      </c>
      <c r="YV64" s="157">
        <v>49</v>
      </c>
      <c r="YW64" s="157">
        <v>79</v>
      </c>
      <c r="YX64" s="158">
        <v>0.2</v>
      </c>
      <c r="YY64" s="158" t="str">
        <f t="shared" si="109"/>
        <v>OK</v>
      </c>
      <c r="ZA64" s="157" t="s">
        <v>266</v>
      </c>
      <c r="ZB64" s="157">
        <v>160</v>
      </c>
      <c r="ZC64" s="157">
        <v>32</v>
      </c>
      <c r="ZD64" s="157">
        <v>49</v>
      </c>
      <c r="ZE64" s="157">
        <v>79</v>
      </c>
      <c r="ZF64" s="158">
        <v>0.2</v>
      </c>
      <c r="ZG64" s="158" t="str">
        <f t="shared" si="122"/>
        <v>OK</v>
      </c>
      <c r="ZH64" s="196" t="s">
        <v>443</v>
      </c>
      <c r="ZI64" s="157" t="s">
        <v>266</v>
      </c>
      <c r="ZJ64" s="157">
        <v>160</v>
      </c>
      <c r="ZK64" s="157">
        <v>32</v>
      </c>
      <c r="ZL64" s="157">
        <v>49</v>
      </c>
      <c r="ZM64" s="157">
        <v>79</v>
      </c>
      <c r="ZN64" s="158">
        <v>0.2</v>
      </c>
      <c r="ZO64" s="158" t="str">
        <f t="shared" si="111"/>
        <v>OK</v>
      </c>
    </row>
    <row r="65" spans="1:691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23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3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4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5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6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7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8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9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10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11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2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3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4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6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7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8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9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20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21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2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3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4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5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18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6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7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12"/>
        <v>1</v>
      </c>
      <c r="ID65" s="4">
        <f t="shared" si="28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13"/>
        <v>1</v>
      </c>
      <c r="IL65" s="4">
        <f t="shared" si="29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30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31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2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24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4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25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14"/>
        <v>1</v>
      </c>
      <c r="KP65" s="4">
        <f t="shared" si="36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7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8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15"/>
        <v>1</v>
      </c>
      <c r="LV65" s="4">
        <f t="shared" si="39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16"/>
        <v>1</v>
      </c>
      <c r="MD65" s="158">
        <f t="shared" si="40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41"/>
        <v>1</v>
      </c>
      <c r="ML65" s="158">
        <f t="shared" si="42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3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4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5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6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7"/>
        <v>1</v>
      </c>
      <c r="OU65" s="158">
        <f t="shared" si="48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17"/>
        <v>1</v>
      </c>
      <c r="PC65" s="158">
        <f t="shared" si="49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50"/>
        <v>1</v>
      </c>
      <c r="PK65" s="158">
        <f t="shared" si="51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2"/>
        <v>1</v>
      </c>
      <c r="PS65" s="158">
        <f t="shared" si="53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4"/>
        <v>1</v>
      </c>
      <c r="QA65" s="158">
        <f t="shared" si="55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6"/>
        <v>1</v>
      </c>
      <c r="QI65" s="158">
        <f t="shared" si="57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8"/>
        <v>1</v>
      </c>
      <c r="QQ65" s="158">
        <f t="shared" si="59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60"/>
        <v>1</v>
      </c>
      <c r="QY65" s="158">
        <f t="shared" si="61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2"/>
        <v>1</v>
      </c>
      <c r="RG65" s="158">
        <f t="shared" si="63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4"/>
        <v>1</v>
      </c>
      <c r="RO65" s="158">
        <f t="shared" si="65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6"/>
        <v>1</v>
      </c>
      <c r="RW65" s="158">
        <f t="shared" si="67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8"/>
        <v>1</v>
      </c>
      <c r="SE65" s="158">
        <f t="shared" si="69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70"/>
        <v>1</v>
      </c>
      <c r="SM65" s="158">
        <f t="shared" si="71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2"/>
        <v>1</v>
      </c>
      <c r="SU65" s="158">
        <f t="shared" si="73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4"/>
        <v>1</v>
      </c>
      <c r="TC65" s="158">
        <f t="shared" si="75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6"/>
        <v>1</v>
      </c>
      <c r="TK65" s="158">
        <f t="shared" si="77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8"/>
        <v>1</v>
      </c>
      <c r="TS65" s="158">
        <f t="shared" si="79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80"/>
        <v>1</v>
      </c>
      <c r="UA65" s="158">
        <f t="shared" si="81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2"/>
        <v>1</v>
      </c>
      <c r="UI65" s="158">
        <f t="shared" si="83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4"/>
        <v>1</v>
      </c>
      <c r="UQ65" s="158">
        <f t="shared" si="85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6"/>
        <v>1</v>
      </c>
      <c r="UY65" s="158">
        <f t="shared" si="87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8"/>
        <v>1</v>
      </c>
      <c r="VG65" s="158">
        <f t="shared" si="89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90"/>
        <v>1</v>
      </c>
      <c r="VO65" s="158">
        <f t="shared" si="91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2"/>
        <v>1</v>
      </c>
      <c r="VW65" s="158">
        <f t="shared" si="93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4"/>
        <v>1</v>
      </c>
      <c r="WE65" s="158">
        <f t="shared" si="95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6"/>
        <v>1</v>
      </c>
      <c r="WM65" s="158">
        <f t="shared" si="97"/>
        <v>0</v>
      </c>
      <c r="WO65" s="157" t="s">
        <v>106</v>
      </c>
      <c r="WP65" s="157">
        <v>52</v>
      </c>
      <c r="WQ65" s="157">
        <v>52</v>
      </c>
      <c r="WR65" s="157">
        <v>0</v>
      </c>
      <c r="WS65" s="157">
        <v>0</v>
      </c>
      <c r="WT65" s="158">
        <f t="shared" si="98"/>
        <v>1</v>
      </c>
      <c r="WU65" s="158">
        <f t="shared" si="99"/>
        <v>0</v>
      </c>
      <c r="WW65" s="157" t="s">
        <v>106</v>
      </c>
      <c r="WX65" s="157">
        <v>52</v>
      </c>
      <c r="WY65" s="157">
        <v>52</v>
      </c>
      <c r="WZ65" s="157">
        <v>0</v>
      </c>
      <c r="XA65" s="157">
        <v>0</v>
      </c>
      <c r="XB65" s="158">
        <f t="shared" si="100"/>
        <v>1</v>
      </c>
      <c r="XC65" s="158" t="str">
        <f t="shared" si="101"/>
        <v>OK</v>
      </c>
      <c r="XE65" s="157" t="s">
        <v>106</v>
      </c>
      <c r="XF65" s="157">
        <v>52</v>
      </c>
      <c r="XG65" s="157">
        <v>52</v>
      </c>
      <c r="XH65" s="157">
        <v>0</v>
      </c>
      <c r="XI65" s="157">
        <v>0</v>
      </c>
      <c r="XJ65" s="158">
        <f t="shared" si="102"/>
        <v>1</v>
      </c>
      <c r="XK65" s="158" t="str">
        <f t="shared" si="119"/>
        <v>OK</v>
      </c>
      <c r="XM65" s="157" t="s">
        <v>106</v>
      </c>
      <c r="XN65" s="157">
        <v>52</v>
      </c>
      <c r="XO65" s="157">
        <v>52</v>
      </c>
      <c r="XP65" s="157">
        <v>0</v>
      </c>
      <c r="XQ65" s="157">
        <v>0</v>
      </c>
      <c r="XR65" s="158">
        <f t="shared" si="103"/>
        <v>1</v>
      </c>
      <c r="XS65" s="158" t="str">
        <f t="shared" si="120"/>
        <v>OK</v>
      </c>
      <c r="XU65" s="157" t="s">
        <v>106</v>
      </c>
      <c r="XV65" s="157">
        <v>52</v>
      </c>
      <c r="XW65" s="157">
        <v>52</v>
      </c>
      <c r="XX65" s="157">
        <v>0</v>
      </c>
      <c r="XY65" s="157">
        <v>0</v>
      </c>
      <c r="XZ65" s="158">
        <f t="shared" si="104"/>
        <v>1</v>
      </c>
      <c r="YA65" s="158" t="str">
        <f t="shared" si="105"/>
        <v>OK</v>
      </c>
      <c r="YC65" s="157" t="s">
        <v>106</v>
      </c>
      <c r="YD65" s="157">
        <v>52</v>
      </c>
      <c r="YE65" s="157">
        <v>52</v>
      </c>
      <c r="YF65" s="157">
        <v>0</v>
      </c>
      <c r="YG65" s="157">
        <v>0</v>
      </c>
      <c r="YH65" s="158">
        <f t="shared" si="106"/>
        <v>1</v>
      </c>
      <c r="YI65" s="158" t="str">
        <f t="shared" si="107"/>
        <v>OK</v>
      </c>
      <c r="YK65" s="157" t="s">
        <v>106</v>
      </c>
      <c r="YL65" s="157">
        <v>52</v>
      </c>
      <c r="YM65" s="157">
        <v>52</v>
      </c>
      <c r="YN65" s="157">
        <v>0</v>
      </c>
      <c r="YO65" s="157">
        <v>0</v>
      </c>
      <c r="YP65" s="158">
        <v>1</v>
      </c>
      <c r="YQ65" s="158" t="str">
        <f t="shared" si="121"/>
        <v>OK</v>
      </c>
      <c r="YS65" s="157" t="s">
        <v>106</v>
      </c>
      <c r="YT65" s="157">
        <v>52</v>
      </c>
      <c r="YU65" s="157">
        <v>52</v>
      </c>
      <c r="YV65" s="157">
        <v>0</v>
      </c>
      <c r="YW65" s="157">
        <v>0</v>
      </c>
      <c r="YX65" s="158">
        <v>1</v>
      </c>
      <c r="YY65" s="158" t="str">
        <f t="shared" si="109"/>
        <v>OK</v>
      </c>
      <c r="ZA65" s="157" t="s">
        <v>106</v>
      </c>
      <c r="ZB65" s="157">
        <v>52</v>
      </c>
      <c r="ZC65" s="157">
        <v>52</v>
      </c>
      <c r="ZD65" s="157">
        <v>0</v>
      </c>
      <c r="ZE65" s="157">
        <v>0</v>
      </c>
      <c r="ZF65" s="158">
        <v>1</v>
      </c>
      <c r="ZG65" s="158" t="str">
        <f t="shared" si="122"/>
        <v>OK</v>
      </c>
      <c r="ZI65" s="157" t="s">
        <v>106</v>
      </c>
      <c r="ZJ65" s="157">
        <v>52</v>
      </c>
      <c r="ZK65" s="157">
        <v>52</v>
      </c>
      <c r="ZL65" s="157">
        <v>0</v>
      </c>
      <c r="ZM65" s="157">
        <v>0</v>
      </c>
      <c r="ZN65" s="158">
        <v>1</v>
      </c>
      <c r="ZO65" s="158" t="str">
        <f t="shared" si="111"/>
        <v>OK</v>
      </c>
    </row>
    <row r="66" spans="1:691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23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3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4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5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6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7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8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9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10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11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2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3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4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26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6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7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8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9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20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21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2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3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4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5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18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6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7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12"/>
        <v>1</v>
      </c>
      <c r="ID66" s="4">
        <f t="shared" si="28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13"/>
        <v>1</v>
      </c>
      <c r="IL66" s="4">
        <f t="shared" si="29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30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31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2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24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4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25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14"/>
        <v>1</v>
      </c>
      <c r="KP66" s="4">
        <f t="shared" si="36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7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8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15"/>
        <v>1</v>
      </c>
      <c r="LV66" s="4">
        <f t="shared" si="39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16"/>
        <v>1</v>
      </c>
      <c r="MD66" s="158">
        <f t="shared" si="40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41"/>
        <v>1</v>
      </c>
      <c r="ML66" s="158">
        <f t="shared" si="42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3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4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5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6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7"/>
        <v>1</v>
      </c>
      <c r="OU66" s="158">
        <f t="shared" si="48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17"/>
        <v>1</v>
      </c>
      <c r="PC66" s="158">
        <f t="shared" si="49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50"/>
        <v>1</v>
      </c>
      <c r="PK66" s="158">
        <f t="shared" si="51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2"/>
        <v>1</v>
      </c>
      <c r="PS66" s="158">
        <f t="shared" si="53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4"/>
        <v>1</v>
      </c>
      <c r="QA66" s="158">
        <f t="shared" si="55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6"/>
        <v>1</v>
      </c>
      <c r="QI66" s="158">
        <f t="shared" si="57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8"/>
        <v>1</v>
      </c>
      <c r="QQ66" s="158">
        <f t="shared" si="59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60"/>
        <v>1</v>
      </c>
      <c r="QY66" s="158">
        <f t="shared" si="61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2"/>
        <v>1</v>
      </c>
      <c r="RG66" s="158">
        <f t="shared" si="63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4"/>
        <v>1</v>
      </c>
      <c r="RO66" s="158">
        <f t="shared" si="65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6"/>
        <v>1</v>
      </c>
      <c r="RW66" s="158">
        <f t="shared" si="67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8"/>
        <v>1</v>
      </c>
      <c r="SE66" s="158">
        <f t="shared" si="69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70"/>
        <v>1</v>
      </c>
      <c r="SM66" s="158">
        <f t="shared" si="71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2"/>
        <v>1</v>
      </c>
      <c r="SU66" s="158">
        <f t="shared" si="73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4"/>
        <v>1</v>
      </c>
      <c r="TC66" s="158">
        <f t="shared" si="75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6"/>
        <v>1</v>
      </c>
      <c r="TK66" s="158">
        <f t="shared" si="77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8"/>
        <v>1</v>
      </c>
      <c r="TS66" s="158">
        <f t="shared" si="79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80"/>
        <v>1</v>
      </c>
      <c r="UA66" s="158">
        <f t="shared" si="81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2"/>
        <v>1</v>
      </c>
      <c r="UI66" s="158">
        <f t="shared" si="83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4"/>
        <v>1</v>
      </c>
      <c r="UQ66" s="158">
        <f t="shared" si="85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6"/>
        <v>1</v>
      </c>
      <c r="UY66" s="158">
        <f t="shared" si="87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8"/>
        <v>1</v>
      </c>
      <c r="VG66" s="158">
        <f t="shared" si="89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90"/>
        <v>1</v>
      </c>
      <c r="VO66" s="158">
        <f t="shared" si="91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2"/>
        <v>1</v>
      </c>
      <c r="VW66" s="158">
        <f t="shared" si="93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4"/>
        <v>1</v>
      </c>
      <c r="WE66" s="158">
        <f t="shared" si="95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6"/>
        <v>1</v>
      </c>
      <c r="WM66" s="158">
        <f t="shared" si="97"/>
        <v>0</v>
      </c>
      <c r="WO66" s="157" t="s">
        <v>80</v>
      </c>
      <c r="WP66" s="157">
        <v>20</v>
      </c>
      <c r="WQ66" s="157">
        <v>20</v>
      </c>
      <c r="WR66" s="157">
        <v>0</v>
      </c>
      <c r="WS66" s="157">
        <v>0</v>
      </c>
      <c r="WT66" s="158">
        <f t="shared" si="98"/>
        <v>1</v>
      </c>
      <c r="WU66" s="158">
        <f t="shared" si="99"/>
        <v>0</v>
      </c>
      <c r="WW66" s="157" t="s">
        <v>80</v>
      </c>
      <c r="WX66" s="157">
        <v>20</v>
      </c>
      <c r="WY66" s="157">
        <v>20</v>
      </c>
      <c r="WZ66" s="157">
        <v>0</v>
      </c>
      <c r="XA66" s="157">
        <v>0</v>
      </c>
      <c r="XB66" s="158">
        <f t="shared" si="100"/>
        <v>1</v>
      </c>
      <c r="XC66" s="158" t="str">
        <f t="shared" si="101"/>
        <v>OK</v>
      </c>
      <c r="XE66" s="157" t="s">
        <v>80</v>
      </c>
      <c r="XF66" s="157">
        <v>20</v>
      </c>
      <c r="XG66" s="157">
        <v>20</v>
      </c>
      <c r="XH66" s="157">
        <v>0</v>
      </c>
      <c r="XI66" s="157">
        <v>0</v>
      </c>
      <c r="XJ66" s="158">
        <f t="shared" si="102"/>
        <v>1</v>
      </c>
      <c r="XK66" s="158" t="str">
        <f t="shared" si="119"/>
        <v>OK</v>
      </c>
      <c r="XM66" s="157" t="s">
        <v>80</v>
      </c>
      <c r="XN66" s="157">
        <v>20</v>
      </c>
      <c r="XO66" s="157">
        <v>20</v>
      </c>
      <c r="XP66" s="157">
        <v>0</v>
      </c>
      <c r="XQ66" s="157">
        <v>0</v>
      </c>
      <c r="XR66" s="158">
        <f t="shared" si="103"/>
        <v>1</v>
      </c>
      <c r="XS66" s="158" t="str">
        <f t="shared" si="120"/>
        <v>OK</v>
      </c>
      <c r="XU66" s="157" t="s">
        <v>80</v>
      </c>
      <c r="XV66" s="157">
        <v>20</v>
      </c>
      <c r="XW66" s="157">
        <v>20</v>
      </c>
      <c r="XX66" s="157">
        <v>0</v>
      </c>
      <c r="XY66" s="157">
        <v>0</v>
      </c>
      <c r="XZ66" s="158">
        <f t="shared" si="104"/>
        <v>1</v>
      </c>
      <c r="YA66" s="158" t="str">
        <f t="shared" si="105"/>
        <v>OK</v>
      </c>
      <c r="YC66" s="157" t="s">
        <v>80</v>
      </c>
      <c r="YD66" s="157">
        <v>20</v>
      </c>
      <c r="YE66" s="157">
        <v>20</v>
      </c>
      <c r="YF66" s="157">
        <v>0</v>
      </c>
      <c r="YG66" s="157">
        <v>0</v>
      </c>
      <c r="YH66" s="158">
        <f t="shared" si="106"/>
        <v>1</v>
      </c>
      <c r="YI66" s="158" t="str">
        <f t="shared" si="107"/>
        <v>OK</v>
      </c>
      <c r="YK66" s="157" t="s">
        <v>80</v>
      </c>
      <c r="YL66" s="157">
        <v>20</v>
      </c>
      <c r="YM66" s="157">
        <v>20</v>
      </c>
      <c r="YN66" s="157">
        <v>0</v>
      </c>
      <c r="YO66" s="157">
        <v>0</v>
      </c>
      <c r="YP66" s="158">
        <v>1</v>
      </c>
      <c r="YQ66" s="158" t="str">
        <f t="shared" si="121"/>
        <v>OK</v>
      </c>
      <c r="YS66" s="157" t="s">
        <v>80</v>
      </c>
      <c r="YT66" s="157">
        <v>20</v>
      </c>
      <c r="YU66" s="157">
        <v>20</v>
      </c>
      <c r="YV66" s="157">
        <v>0</v>
      </c>
      <c r="YW66" s="157">
        <v>0</v>
      </c>
      <c r="YX66" s="158">
        <v>1</v>
      </c>
      <c r="YY66" s="158" t="str">
        <f t="shared" si="109"/>
        <v>OK</v>
      </c>
      <c r="ZA66" s="157" t="s">
        <v>80</v>
      </c>
      <c r="ZB66" s="157">
        <v>20</v>
      </c>
      <c r="ZC66" s="157">
        <v>20</v>
      </c>
      <c r="ZD66" s="157">
        <v>0</v>
      </c>
      <c r="ZE66" s="157">
        <v>0</v>
      </c>
      <c r="ZF66" s="158">
        <v>1</v>
      </c>
      <c r="ZG66" s="158" t="str">
        <f t="shared" si="122"/>
        <v>OK</v>
      </c>
      <c r="ZI66" s="157" t="s">
        <v>80</v>
      </c>
      <c r="ZJ66" s="157">
        <v>20</v>
      </c>
      <c r="ZK66" s="157">
        <v>20</v>
      </c>
      <c r="ZL66" s="157">
        <v>0</v>
      </c>
      <c r="ZM66" s="157">
        <v>0</v>
      </c>
      <c r="ZN66" s="158">
        <v>1</v>
      </c>
      <c r="ZO66" s="158" t="str">
        <f t="shared" si="111"/>
        <v>OK</v>
      </c>
    </row>
    <row r="67" spans="1:691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27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3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4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5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6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7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8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9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10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11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2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3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4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6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6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7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8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9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20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21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2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3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4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5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18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6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7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12"/>
        <v>1</v>
      </c>
      <c r="ID67" s="4">
        <f t="shared" si="28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13"/>
        <v>1</v>
      </c>
      <c r="IL67" s="4">
        <f t="shared" si="29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30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31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2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24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4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25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14"/>
        <v>1</v>
      </c>
      <c r="KP67" s="4">
        <f t="shared" si="36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7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8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15"/>
        <v>1</v>
      </c>
      <c r="LV67" s="4">
        <f t="shared" si="39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16"/>
        <v>1</v>
      </c>
      <c r="MD67" s="158">
        <f t="shared" si="40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41"/>
        <v>1</v>
      </c>
      <c r="ML67" s="158">
        <f t="shared" si="42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3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4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5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6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7"/>
        <v>1</v>
      </c>
      <c r="OU67" s="158">
        <f t="shared" si="48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17"/>
        <v>1</v>
      </c>
      <c r="PC67" s="158">
        <f t="shared" si="49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50"/>
        <v>1</v>
      </c>
      <c r="PK67" s="158">
        <f t="shared" si="51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2"/>
        <v>1</v>
      </c>
      <c r="PS67" s="158">
        <f t="shared" si="53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4"/>
        <v>1</v>
      </c>
      <c r="QA67" s="158">
        <f t="shared" si="55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6"/>
        <v>1</v>
      </c>
      <c r="QI67" s="158">
        <f t="shared" si="57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8"/>
        <v>1</v>
      </c>
      <c r="QQ67" s="158">
        <f t="shared" si="59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60"/>
        <v>1</v>
      </c>
      <c r="QY67" s="158">
        <f t="shared" si="61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2"/>
        <v>1</v>
      </c>
      <c r="RG67" s="158">
        <f t="shared" si="63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4"/>
        <v>1</v>
      </c>
      <c r="RO67" s="158">
        <f t="shared" si="65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6"/>
        <v>1</v>
      </c>
      <c r="RW67" s="158">
        <f t="shared" si="67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8"/>
        <v>1</v>
      </c>
      <c r="SE67" s="158">
        <f t="shared" si="69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70"/>
        <v>1</v>
      </c>
      <c r="SM67" s="158">
        <f t="shared" si="71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2"/>
        <v>1</v>
      </c>
      <c r="SU67" s="158">
        <f t="shared" si="73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4"/>
        <v>1</v>
      </c>
      <c r="TC67" s="158">
        <f t="shared" si="75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6"/>
        <v>1</v>
      </c>
      <c r="TK67" s="158">
        <f t="shared" si="77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8"/>
        <v>1</v>
      </c>
      <c r="TS67" s="158">
        <f t="shared" si="79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80"/>
        <v>1</v>
      </c>
      <c r="UA67" s="158">
        <f t="shared" si="81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2"/>
        <v>1</v>
      </c>
      <c r="UI67" s="158">
        <f t="shared" si="83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4"/>
        <v>1</v>
      </c>
      <c r="UQ67" s="158">
        <f t="shared" si="85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6"/>
        <v>1</v>
      </c>
      <c r="UY67" s="158">
        <f t="shared" si="87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8"/>
        <v>1</v>
      </c>
      <c r="VG67" s="158">
        <f t="shared" si="89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90"/>
        <v>1</v>
      </c>
      <c r="VO67" s="158">
        <f t="shared" si="91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2"/>
        <v>1</v>
      </c>
      <c r="VW67" s="158">
        <f t="shared" si="93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4"/>
        <v>1</v>
      </c>
      <c r="WE67" s="158">
        <f t="shared" si="95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6"/>
        <v>1</v>
      </c>
      <c r="WM67" s="158">
        <f t="shared" si="97"/>
        <v>0</v>
      </c>
      <c r="WO67" s="157" t="s">
        <v>85</v>
      </c>
      <c r="WP67" s="157">
        <v>3</v>
      </c>
      <c r="WQ67" s="157">
        <v>3</v>
      </c>
      <c r="WR67" s="157">
        <v>0</v>
      </c>
      <c r="WS67" s="157">
        <v>0</v>
      </c>
      <c r="WT67" s="158">
        <f t="shared" si="98"/>
        <v>1</v>
      </c>
      <c r="WU67" s="158">
        <f t="shared" si="99"/>
        <v>0</v>
      </c>
      <c r="WW67" s="157" t="s">
        <v>85</v>
      </c>
      <c r="WX67" s="157">
        <v>3</v>
      </c>
      <c r="WY67" s="157">
        <v>3</v>
      </c>
      <c r="WZ67" s="157">
        <v>0</v>
      </c>
      <c r="XA67" s="157">
        <v>0</v>
      </c>
      <c r="XB67" s="158">
        <f t="shared" si="100"/>
        <v>1</v>
      </c>
      <c r="XC67" s="158" t="str">
        <f t="shared" si="101"/>
        <v>OK</v>
      </c>
      <c r="XE67" s="157" t="s">
        <v>85</v>
      </c>
      <c r="XF67" s="157">
        <v>3</v>
      </c>
      <c r="XG67" s="157">
        <v>3</v>
      </c>
      <c r="XH67" s="157">
        <v>0</v>
      </c>
      <c r="XI67" s="157">
        <v>0</v>
      </c>
      <c r="XJ67" s="158">
        <f t="shared" si="102"/>
        <v>1</v>
      </c>
      <c r="XK67" s="158" t="str">
        <f t="shared" si="119"/>
        <v>OK</v>
      </c>
      <c r="XM67" s="157" t="s">
        <v>85</v>
      </c>
      <c r="XN67" s="157">
        <v>3</v>
      </c>
      <c r="XO67" s="157">
        <v>3</v>
      </c>
      <c r="XP67" s="157">
        <v>0</v>
      </c>
      <c r="XQ67" s="157">
        <v>0</v>
      </c>
      <c r="XR67" s="158">
        <f t="shared" si="103"/>
        <v>1</v>
      </c>
      <c r="XS67" s="158" t="str">
        <f t="shared" si="120"/>
        <v>OK</v>
      </c>
      <c r="XU67" s="157" t="s">
        <v>85</v>
      </c>
      <c r="XV67" s="157">
        <v>3</v>
      </c>
      <c r="XW67" s="157">
        <v>3</v>
      </c>
      <c r="XX67" s="157">
        <v>0</v>
      </c>
      <c r="XY67" s="157">
        <v>0</v>
      </c>
      <c r="XZ67" s="158">
        <f t="shared" si="104"/>
        <v>1</v>
      </c>
      <c r="YA67" s="158" t="str">
        <f t="shared" si="105"/>
        <v>OK</v>
      </c>
      <c r="YC67" s="157" t="s">
        <v>85</v>
      </c>
      <c r="YD67" s="157">
        <v>3</v>
      </c>
      <c r="YE67" s="157">
        <v>3</v>
      </c>
      <c r="YF67" s="157">
        <v>0</v>
      </c>
      <c r="YG67" s="157">
        <v>0</v>
      </c>
      <c r="YH67" s="158">
        <f t="shared" si="106"/>
        <v>1</v>
      </c>
      <c r="YI67" s="158" t="str">
        <f t="shared" si="107"/>
        <v>OK</v>
      </c>
      <c r="YK67" s="157" t="s">
        <v>85</v>
      </c>
      <c r="YL67" s="157">
        <v>3</v>
      </c>
      <c r="YM67" s="157">
        <v>3</v>
      </c>
      <c r="YN67" s="157">
        <v>0</v>
      </c>
      <c r="YO67" s="157">
        <v>0</v>
      </c>
      <c r="YP67" s="158">
        <v>1</v>
      </c>
      <c r="YQ67" s="158" t="str">
        <f t="shared" si="121"/>
        <v>OK</v>
      </c>
      <c r="YS67" s="157" t="s">
        <v>85</v>
      </c>
      <c r="YT67" s="157">
        <v>3</v>
      </c>
      <c r="YU67" s="157">
        <v>3</v>
      </c>
      <c r="YV67" s="157">
        <v>0</v>
      </c>
      <c r="YW67" s="157">
        <v>0</v>
      </c>
      <c r="YX67" s="158">
        <v>1</v>
      </c>
      <c r="YY67" s="158" t="str">
        <f t="shared" si="109"/>
        <v>OK</v>
      </c>
      <c r="ZA67" s="157" t="s">
        <v>85</v>
      </c>
      <c r="ZB67" s="157">
        <v>3</v>
      </c>
      <c r="ZC67" s="157">
        <v>3</v>
      </c>
      <c r="ZD67" s="157">
        <v>0</v>
      </c>
      <c r="ZE67" s="157">
        <v>0</v>
      </c>
      <c r="ZF67" s="158">
        <v>1</v>
      </c>
      <c r="ZG67" s="158" t="str">
        <f t="shared" si="122"/>
        <v>OK</v>
      </c>
      <c r="ZI67" s="157" t="s">
        <v>85</v>
      </c>
      <c r="ZJ67" s="157">
        <v>3</v>
      </c>
      <c r="ZK67" s="157">
        <v>3</v>
      </c>
      <c r="ZL67" s="157">
        <v>0</v>
      </c>
      <c r="ZM67" s="157">
        <v>0</v>
      </c>
      <c r="ZN67" s="158">
        <v>1</v>
      </c>
      <c r="ZO67" s="158" t="str">
        <f t="shared" si="111"/>
        <v>OK</v>
      </c>
    </row>
    <row r="68" spans="1:691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27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28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29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30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31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32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33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34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35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26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36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37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38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39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40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41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42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43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44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45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18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46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47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48">HZ68/HY68</f>
        <v>1</v>
      </c>
      <c r="ID68" s="4">
        <f t="shared" ref="ID68:ID73" si="149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50">IH68/IG68</f>
        <v>1</v>
      </c>
      <c r="IL68" s="4">
        <f t="shared" ref="IL68:IL73" si="151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52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53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54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24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55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25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56">KL68/KK68</f>
        <v>1</v>
      </c>
      <c r="KP68" s="4">
        <f t="shared" ref="KP68:KP73" si="157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58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59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60">LR68/LQ68</f>
        <v>1</v>
      </c>
      <c r="LV68" s="4">
        <f t="shared" ref="LV68:LV73" si="161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62">LZ68/LY68</f>
        <v>1</v>
      </c>
      <c r="MD68" s="158">
        <f t="shared" ref="MD68:MD74" si="163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64">MH68/MG68</f>
        <v>1</v>
      </c>
      <c r="ML68" s="158">
        <f t="shared" ref="ML68:ML73" si="165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66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67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68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69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70">OQ68/OP68</f>
        <v>1</v>
      </c>
      <c r="OU68" s="158">
        <f t="shared" ref="OU68:OU73" si="171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72">OY68/OX68</f>
        <v>1</v>
      </c>
      <c r="PC68" s="158">
        <f t="shared" ref="PC68:PC73" si="173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74">PG68/PF68</f>
        <v>1</v>
      </c>
      <c r="PK68" s="158">
        <f t="shared" ref="PK68:PK74" si="175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76">PO68/PN68</f>
        <v>1</v>
      </c>
      <c r="PS68" s="158">
        <f t="shared" ref="PS68:PS74" si="177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78">PW68/PV68</f>
        <v>1</v>
      </c>
      <c r="QA68" s="158">
        <f t="shared" ref="QA68:QA73" si="179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80">QE68/QD68</f>
        <v>1</v>
      </c>
      <c r="QI68" s="158">
        <f t="shared" ref="QI68:QI73" si="181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82">QM68/QL68</f>
        <v>1</v>
      </c>
      <c r="QQ68" s="158">
        <f t="shared" ref="QQ68:QQ74" si="183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84">QU68/QT68</f>
        <v>1</v>
      </c>
      <c r="QY68" s="158">
        <f t="shared" ref="QY68:QY73" si="185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86">RC68/RB68</f>
        <v>1</v>
      </c>
      <c r="RG68" s="158">
        <f t="shared" ref="RG68:RG73" si="187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88">RK68/RJ68</f>
        <v>1</v>
      </c>
      <c r="RO68" s="158">
        <f t="shared" ref="RO68:RO73" si="189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90">RS68/RR68</f>
        <v>1</v>
      </c>
      <c r="RW68" s="158">
        <f t="shared" ref="RW68:RW73" si="191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92">SA68/RZ68</f>
        <v>1</v>
      </c>
      <c r="SE68" s="158">
        <f t="shared" ref="SE68:SE73" si="193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194">SI68/SH68</f>
        <v>1</v>
      </c>
      <c r="SM68" s="158">
        <f t="shared" ref="SM68:SM73" si="195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196">SQ68/SP68</f>
        <v>1</v>
      </c>
      <c r="SU68" s="158">
        <f t="shared" ref="SU68:SU73" si="197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198">SY68/SX68</f>
        <v>1</v>
      </c>
      <c r="TC68" s="158">
        <f t="shared" ref="TC68:TC73" si="199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200">TG68/TF68</f>
        <v>1</v>
      </c>
      <c r="TK68" s="158">
        <f t="shared" ref="TK68:TK73" si="201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202">TO68/TN68</f>
        <v>1</v>
      </c>
      <c r="TS68" s="158">
        <f t="shared" ref="TS68:TS73" si="203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204">TW68/TV68</f>
        <v>1</v>
      </c>
      <c r="UA68" s="158">
        <f t="shared" ref="UA68:UA73" si="205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206">UE68/UD68</f>
        <v>1</v>
      </c>
      <c r="UI68" s="158">
        <f t="shared" ref="UI68:UI73" si="207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208">UM68/UL68</f>
        <v>1</v>
      </c>
      <c r="UQ68" s="158">
        <f t="shared" ref="UQ68:UQ73" si="209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210">UU68/UT68</f>
        <v>1</v>
      </c>
      <c r="UY68" s="158">
        <f t="shared" ref="UY68:UY73" si="211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212">VC68/VB68</f>
        <v>1</v>
      </c>
      <c r="VG68" s="158">
        <f t="shared" ref="VG68:VG73" si="213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214">VK68/VJ68</f>
        <v>1</v>
      </c>
      <c r="VO68" s="158">
        <f t="shared" ref="VO68:VO73" si="215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216">VS68/VR68</f>
        <v>1</v>
      </c>
      <c r="VW68" s="158">
        <f t="shared" ref="VW68:VW73" si="217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18">WA68/VZ68</f>
        <v>1</v>
      </c>
      <c r="WE68" s="158">
        <f t="shared" ref="WE68:WE73" si="219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20">WI68/WH68</f>
        <v>1</v>
      </c>
      <c r="WM68" s="158">
        <f t="shared" ref="WM68:WM73" si="221">WL68-WD68</f>
        <v>0</v>
      </c>
      <c r="WO68" s="157" t="s">
        <v>108</v>
      </c>
      <c r="WP68" s="157">
        <v>4</v>
      </c>
      <c r="WQ68" s="157">
        <v>4</v>
      </c>
      <c r="WR68" s="157">
        <v>0</v>
      </c>
      <c r="WS68" s="157">
        <v>0</v>
      </c>
      <c r="WT68" s="158">
        <f t="shared" ref="WT68:WT73" si="222">WQ68/WP68</f>
        <v>1</v>
      </c>
      <c r="WU68" s="158">
        <f t="shared" ref="WU68:WU73" si="223">WT68-WL68</f>
        <v>0</v>
      </c>
      <c r="WW68" s="157" t="s">
        <v>108</v>
      </c>
      <c r="WX68" s="157">
        <v>4</v>
      </c>
      <c r="WY68" s="157">
        <v>4</v>
      </c>
      <c r="WZ68" s="157">
        <v>0</v>
      </c>
      <c r="XA68" s="157">
        <v>0</v>
      </c>
      <c r="XB68" s="158">
        <f t="shared" ref="XB68:XB74" si="224">WY68/WX68</f>
        <v>1</v>
      </c>
      <c r="XC68" s="158" t="str">
        <f t="shared" ref="XC68:XC73" si="225">IF(EXACT(WP68,WX68),IF(EXACT(WQ68,WY68),IF(EXACT(WR68,WZ68),IF(EXACT(WS68,XA68),"OK",CONCATENATE("Fail:",XB68-WT68)),CONCATENATE("Fail:",XB68-WT68)),CONCATENATE("Fail:",XB68-WT68)),CONCATENATE("Fail:",XB68-WT68))</f>
        <v>OK</v>
      </c>
      <c r="XE68" s="157" t="s">
        <v>108</v>
      </c>
      <c r="XF68" s="157">
        <v>4</v>
      </c>
      <c r="XG68" s="157">
        <v>4</v>
      </c>
      <c r="XH68" s="157">
        <v>0</v>
      </c>
      <c r="XI68" s="157">
        <v>0</v>
      </c>
      <c r="XJ68" s="158">
        <f t="shared" ref="XJ68:XJ74" si="226">XG68/XF68</f>
        <v>1</v>
      </c>
      <c r="XK68" s="158" t="str">
        <f t="shared" si="119"/>
        <v>OK</v>
      </c>
      <c r="XM68" s="157" t="s">
        <v>108</v>
      </c>
      <c r="XN68" s="157">
        <v>4</v>
      </c>
      <c r="XO68" s="157">
        <v>4</v>
      </c>
      <c r="XP68" s="157">
        <v>0</v>
      </c>
      <c r="XQ68" s="157">
        <v>0</v>
      </c>
      <c r="XR68" s="158">
        <f t="shared" ref="XR68:XR74" si="227">XO68/XN68</f>
        <v>1</v>
      </c>
      <c r="XS68" s="158" t="str">
        <f t="shared" si="120"/>
        <v>OK</v>
      </c>
      <c r="XU68" s="157" t="s">
        <v>108</v>
      </c>
      <c r="XV68" s="157">
        <v>4</v>
      </c>
      <c r="XW68" s="157">
        <v>4</v>
      </c>
      <c r="XX68" s="157">
        <v>0</v>
      </c>
      <c r="XY68" s="157">
        <v>0</v>
      </c>
      <c r="XZ68" s="158">
        <f t="shared" ref="XZ68:XZ73" si="228">XW68/XV68</f>
        <v>1</v>
      </c>
      <c r="YA68" s="158" t="str">
        <f t="shared" ref="YA68:YA73" si="229">IF(EXACT(XF68,XV68),IF(EXACT(XG68,XW68),IF(EXACT(XH68,XX68),IF(EXACT(XI68,XY68),"OK",CONCATENATE("Fail:",ROUND(XZ68-XJ68,2)*100,"%")),CONCATENATE("Fail:",ROUND(XZ68-XJ68,2)*100,"%")),CONCATENATE("Fail:",ROUND(XZ68-XJ68,2)*100,"%")),CONCATENATE("Fail:",ROUND(XZ68-XJ68,2)*100,"%"))</f>
        <v>OK</v>
      </c>
      <c r="YC68" s="157" t="s">
        <v>108</v>
      </c>
      <c r="YD68" s="157">
        <v>4</v>
      </c>
      <c r="YE68" s="157">
        <v>4</v>
      </c>
      <c r="YF68" s="157">
        <v>0</v>
      </c>
      <c r="YG68" s="157">
        <v>0</v>
      </c>
      <c r="YH68" s="158">
        <f t="shared" ref="YH68:YH73" si="230">YE68/YD68</f>
        <v>1</v>
      </c>
      <c r="YI68" s="158" t="str">
        <f t="shared" ref="YI68:YI73" si="231">IF(EXACT(XN68,YD68),IF(EXACT(XO68,YE68),IF(EXACT(XP68,YF68),IF(EXACT(XQ68,YG68),"OK",CONCATENATE("Fail:",ROUND(YH68-XR68,2)*100,"%")),CONCATENATE("Fail:",ROUND(YH68-XR68,2)*100,"%")),CONCATENATE("Fail:",ROUND(YH68-XR68,2)*100,"%")),CONCATENATE("Fail:",ROUND(YH68-XR68,2)*100,"%"))</f>
        <v>OK</v>
      </c>
      <c r="YK68" s="157" t="s">
        <v>108</v>
      </c>
      <c r="YL68" s="157">
        <v>4</v>
      </c>
      <c r="YM68" s="157">
        <v>4</v>
      </c>
      <c r="YN68" s="157">
        <v>0</v>
      </c>
      <c r="YO68" s="157">
        <v>0</v>
      </c>
      <c r="YP68" s="158">
        <v>1</v>
      </c>
      <c r="YQ68" s="158" t="str">
        <f t="shared" si="121"/>
        <v>OK</v>
      </c>
      <c r="YS68" s="157" t="s">
        <v>108</v>
      </c>
      <c r="YT68" s="157">
        <v>4</v>
      </c>
      <c r="YU68" s="157">
        <v>4</v>
      </c>
      <c r="YV68" s="157">
        <v>0</v>
      </c>
      <c r="YW68" s="157">
        <v>0</v>
      </c>
      <c r="YX68" s="158">
        <v>1</v>
      </c>
      <c r="YY68" s="158" t="str">
        <f t="shared" ref="YY68:YY73" si="232">IF(EXACT(YD68,YT68),IF(EXACT(YE68,YU68),IF(EXACT(YF68,YV68),IF(EXACT(YG68,YW68),"OK",CONCATENATE("Fail:",ROUND(YX68-YH68,2)*100,"%")),CONCATENATE("Fail:",ROUND(YX68-YH68,2)*100,"%")),CONCATENATE("Fail:",ROUND(YX68-YH68,2)*100,"%")),CONCATENATE("Fail:",ROUND(YX68-YH68,2)*100,"%"))</f>
        <v>OK</v>
      </c>
      <c r="ZA68" s="157" t="s">
        <v>108</v>
      </c>
      <c r="ZB68" s="157">
        <v>4</v>
      </c>
      <c r="ZC68" s="157">
        <v>4</v>
      </c>
      <c r="ZD68" s="157">
        <v>0</v>
      </c>
      <c r="ZE68" s="157">
        <v>0</v>
      </c>
      <c r="ZF68" s="158">
        <v>1</v>
      </c>
      <c r="ZG68" s="158" t="str">
        <f t="shared" si="122"/>
        <v>OK</v>
      </c>
      <c r="ZI68" s="157" t="s">
        <v>108</v>
      </c>
      <c r="ZJ68" s="157">
        <v>4</v>
      </c>
      <c r="ZK68" s="157">
        <v>4</v>
      </c>
      <c r="ZL68" s="157">
        <v>0</v>
      </c>
      <c r="ZM68" s="157">
        <v>0</v>
      </c>
      <c r="ZN68" s="158">
        <v>1</v>
      </c>
      <c r="ZO68" s="158" t="str">
        <f t="shared" ref="ZO68:ZO73" si="233">IF(EXACT(YT68,ZJ68),IF(EXACT(YU68,ZK68),IF(EXACT(YV68,ZL68),IF(EXACT(YW68,ZM68),"OK",CONCATENATE("Fail:",ROUND(ZN68-YX68,2)*100,"%")),CONCATENATE("Fail:",ROUND(ZN68-YX68,2)*100,"%")),CONCATENATE("Fail:",ROUND(ZN68-YX68,2)*100,"%")),CONCATENATE("Fail:",ROUND(ZN68-YX68,2)*100,"%"))</f>
        <v>OK</v>
      </c>
    </row>
    <row r="69" spans="1:691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27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28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29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30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31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32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33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34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35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26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36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37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38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39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40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41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42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43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44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45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18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46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47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48"/>
        <v>0.82608695652173914</v>
      </c>
      <c r="ID69" s="4">
        <f t="shared" si="149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50"/>
        <v>0.82608695652173914</v>
      </c>
      <c r="IL69" s="4">
        <f t="shared" si="151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52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53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54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24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55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25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56"/>
        <v>0.82608695652173914</v>
      </c>
      <c r="KP69" s="4">
        <f t="shared" si="157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58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59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60"/>
        <v>0.82608695652173914</v>
      </c>
      <c r="LV69" s="4">
        <f t="shared" si="161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62"/>
        <v>0.82608695652173914</v>
      </c>
      <c r="MD69" s="158">
        <f t="shared" si="163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64"/>
        <v>0.82608695652173914</v>
      </c>
      <c r="ML69" s="158">
        <f t="shared" si="165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66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67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68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69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70"/>
        <v>0.82608695652173914</v>
      </c>
      <c r="OU69" s="158">
        <f t="shared" si="171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72"/>
        <v>0.82608695652173914</v>
      </c>
      <c r="PC69" s="158">
        <f t="shared" si="173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74"/>
        <v>0.82608695652173914</v>
      </c>
      <c r="PK69" s="158">
        <f t="shared" si="175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76"/>
        <v>0.82608695652173914</v>
      </c>
      <c r="PS69" s="158">
        <f t="shared" si="177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78"/>
        <v>0.82608695652173914</v>
      </c>
      <c r="QA69" s="158">
        <f t="shared" si="179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80"/>
        <v>0.82608695652173914</v>
      </c>
      <c r="QI69" s="158">
        <f t="shared" si="181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82"/>
        <v>0.82608695652173914</v>
      </c>
      <c r="QQ69" s="158">
        <f t="shared" si="183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84"/>
        <v>0.82608695652173914</v>
      </c>
      <c r="QY69" s="158">
        <f t="shared" si="185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86"/>
        <v>0.82608695652173914</v>
      </c>
      <c r="RG69" s="158">
        <f t="shared" si="187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88"/>
        <v>0.82608695652173914</v>
      </c>
      <c r="RO69" s="158">
        <f t="shared" si="189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90"/>
        <v>0.82608695652173914</v>
      </c>
      <c r="RW69" s="158">
        <f t="shared" si="191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92"/>
        <v>0.82608695652173914</v>
      </c>
      <c r="SE69" s="158">
        <f t="shared" si="193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194"/>
        <v>0.82608695652173914</v>
      </c>
      <c r="SM69" s="158">
        <f t="shared" si="195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196"/>
        <v>0.82608695652173914</v>
      </c>
      <c r="SU69" s="158">
        <f t="shared" si="197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198"/>
        <v>0.82608695652173914</v>
      </c>
      <c r="TC69" s="158">
        <f t="shared" si="199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200"/>
        <v>0.82608695652173914</v>
      </c>
      <c r="TK69" s="158">
        <f t="shared" si="201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202"/>
        <v>0.82608695652173914</v>
      </c>
      <c r="TS69" s="158">
        <f t="shared" si="203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204"/>
        <v>0.82608695652173914</v>
      </c>
      <c r="UA69" s="158">
        <f t="shared" si="205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206"/>
        <v>0.82608695652173914</v>
      </c>
      <c r="UI69" s="158">
        <f t="shared" si="207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208"/>
        <v>0.82608695652173914</v>
      </c>
      <c r="UQ69" s="158">
        <f t="shared" si="209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210"/>
        <v>0.82608695652173914</v>
      </c>
      <c r="UY69" s="158">
        <f t="shared" si="211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212"/>
        <v>0.82608695652173914</v>
      </c>
      <c r="VG69" s="158">
        <f t="shared" si="213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214"/>
        <v>0.82608695652173914</v>
      </c>
      <c r="VO69" s="158">
        <f t="shared" si="215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216"/>
        <v>0.82608695652173914</v>
      </c>
      <c r="VW69" s="158">
        <f t="shared" si="217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18"/>
        <v>0.82608695652173914</v>
      </c>
      <c r="WE69" s="158">
        <f t="shared" si="219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20"/>
        <v>0.83695652173913049</v>
      </c>
      <c r="WM69" s="158">
        <f t="shared" si="221"/>
        <v>1.0869565217391353E-2</v>
      </c>
      <c r="WN69" s="17" t="s">
        <v>428</v>
      </c>
      <c r="WO69" s="157" t="s">
        <v>267</v>
      </c>
      <c r="WP69" s="157">
        <v>92</v>
      </c>
      <c r="WQ69" s="157">
        <v>77</v>
      </c>
      <c r="WR69" s="157">
        <v>10</v>
      </c>
      <c r="WS69" s="157">
        <v>5</v>
      </c>
      <c r="WT69" s="158">
        <f t="shared" si="222"/>
        <v>0.83695652173913049</v>
      </c>
      <c r="WU69" s="158">
        <f t="shared" si="223"/>
        <v>0</v>
      </c>
      <c r="WW69" s="157" t="s">
        <v>267</v>
      </c>
      <c r="WX69" s="157">
        <v>92</v>
      </c>
      <c r="WY69" s="157">
        <v>77</v>
      </c>
      <c r="WZ69" s="157">
        <v>10</v>
      </c>
      <c r="XA69" s="157">
        <v>5</v>
      </c>
      <c r="XB69" s="158">
        <f t="shared" si="224"/>
        <v>0.83695652173913049</v>
      </c>
      <c r="XC69" s="158" t="str">
        <f t="shared" si="225"/>
        <v>OK</v>
      </c>
      <c r="XE69" s="157" t="s">
        <v>267</v>
      </c>
      <c r="XF69" s="157">
        <v>92</v>
      </c>
      <c r="XG69" s="157">
        <v>77</v>
      </c>
      <c r="XH69" s="157">
        <v>10</v>
      </c>
      <c r="XI69" s="157">
        <v>5</v>
      </c>
      <c r="XJ69" s="158">
        <f t="shared" si="226"/>
        <v>0.83695652173913049</v>
      </c>
      <c r="XK69" s="158" t="str">
        <f t="shared" si="119"/>
        <v>OK</v>
      </c>
      <c r="XM69" s="157" t="s">
        <v>267</v>
      </c>
      <c r="XN69" s="157">
        <v>92</v>
      </c>
      <c r="XO69" s="157">
        <v>77</v>
      </c>
      <c r="XP69" s="157">
        <v>10</v>
      </c>
      <c r="XQ69" s="157">
        <v>5</v>
      </c>
      <c r="XR69" s="158">
        <f t="shared" si="227"/>
        <v>0.83695652173913049</v>
      </c>
      <c r="XS69" s="158" t="str">
        <f t="shared" si="120"/>
        <v>OK</v>
      </c>
      <c r="XU69" s="157" t="s">
        <v>267</v>
      </c>
      <c r="XV69" s="157">
        <v>90</v>
      </c>
      <c r="XW69" s="157">
        <v>79</v>
      </c>
      <c r="XX69" s="157">
        <v>6</v>
      </c>
      <c r="XY69" s="157">
        <v>5</v>
      </c>
      <c r="XZ69" s="158">
        <f t="shared" si="228"/>
        <v>0.87777777777777777</v>
      </c>
      <c r="YA69" s="158" t="str">
        <f t="shared" si="229"/>
        <v>Fail:4%</v>
      </c>
      <c r="YB69" s="196" t="s">
        <v>444</v>
      </c>
      <c r="YC69" s="157" t="s">
        <v>267</v>
      </c>
      <c r="YD69" s="157">
        <v>90</v>
      </c>
      <c r="YE69" s="157">
        <v>79</v>
      </c>
      <c r="YF69" s="157">
        <v>6</v>
      </c>
      <c r="YG69" s="157">
        <v>5</v>
      </c>
      <c r="YH69" s="158">
        <f t="shared" si="230"/>
        <v>0.87777777777777777</v>
      </c>
      <c r="YI69" s="158" t="str">
        <f t="shared" si="231"/>
        <v>Fail:4%</v>
      </c>
      <c r="YK69" s="157" t="s">
        <v>267</v>
      </c>
      <c r="YL69" s="157">
        <v>90</v>
      </c>
      <c r="YM69" s="157">
        <v>79</v>
      </c>
      <c r="YN69" s="157">
        <v>6</v>
      </c>
      <c r="YO69" s="157">
        <v>5</v>
      </c>
      <c r="YP69" s="158">
        <v>0.88</v>
      </c>
      <c r="YQ69" s="158" t="str">
        <f t="shared" si="121"/>
        <v>OK</v>
      </c>
      <c r="YR69" s="196" t="s">
        <v>444</v>
      </c>
      <c r="YS69" s="157" t="s">
        <v>267</v>
      </c>
      <c r="YT69" s="157">
        <v>90</v>
      </c>
      <c r="YU69" s="157">
        <v>79</v>
      </c>
      <c r="YV69" s="157">
        <v>6</v>
      </c>
      <c r="YW69" s="157">
        <v>5</v>
      </c>
      <c r="YX69" s="158">
        <v>0.88</v>
      </c>
      <c r="YY69" s="158" t="str">
        <f t="shared" si="232"/>
        <v>OK</v>
      </c>
      <c r="ZA69" s="157" t="s">
        <v>267</v>
      </c>
      <c r="ZB69" s="157">
        <v>90</v>
      </c>
      <c r="ZC69" s="157">
        <v>79</v>
      </c>
      <c r="ZD69" s="157">
        <v>6</v>
      </c>
      <c r="ZE69" s="157">
        <v>5</v>
      </c>
      <c r="ZF69" s="158">
        <v>0.88</v>
      </c>
      <c r="ZG69" s="158" t="str">
        <f t="shared" si="122"/>
        <v>OK</v>
      </c>
      <c r="ZH69" s="196" t="s">
        <v>444</v>
      </c>
      <c r="ZI69" s="157" t="s">
        <v>267</v>
      </c>
      <c r="ZJ69" s="157">
        <v>90</v>
      </c>
      <c r="ZK69" s="157">
        <v>79</v>
      </c>
      <c r="ZL69" s="157">
        <v>6</v>
      </c>
      <c r="ZM69" s="157">
        <v>5</v>
      </c>
      <c r="ZN69" s="158">
        <v>0.88</v>
      </c>
      <c r="ZO69" s="158" t="str">
        <f t="shared" si="233"/>
        <v>OK</v>
      </c>
    </row>
    <row r="70" spans="1:691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27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28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29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30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31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32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33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34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35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26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36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37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38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40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41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42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43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44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45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18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46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47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48"/>
        <v>0.47887323943661969</v>
      </c>
      <c r="ID70" s="28">
        <f t="shared" si="149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50"/>
        <v>0.47887323943661969</v>
      </c>
      <c r="IL70" s="28">
        <f t="shared" si="151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52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53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54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24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55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25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56"/>
        <v>0.47887323943661969</v>
      </c>
      <c r="KP70" s="4">
        <f t="shared" si="157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58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59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60"/>
        <v>0.47887323943661969</v>
      </c>
      <c r="LV70" s="4">
        <f t="shared" si="161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62"/>
        <v>0.47887323943661969</v>
      </c>
      <c r="MD70" s="158">
        <f t="shared" si="163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64"/>
        <v>0.47887323943661969</v>
      </c>
      <c r="ML70" s="158">
        <f t="shared" si="165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66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67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68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69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70"/>
        <v>0.63380281690140849</v>
      </c>
      <c r="OU70" s="158">
        <f t="shared" si="171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72"/>
        <v>0.63380281690140849</v>
      </c>
      <c r="PC70" s="158">
        <f t="shared" si="173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74"/>
        <v>0.63380281690140849</v>
      </c>
      <c r="PK70" s="158">
        <f t="shared" si="175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76"/>
        <v>0.647887323943662</v>
      </c>
      <c r="PS70" s="158">
        <f t="shared" si="177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78"/>
        <v>0.647887323943662</v>
      </c>
      <c r="QA70" s="158">
        <f t="shared" si="179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80"/>
        <v>0.647887323943662</v>
      </c>
      <c r="QI70" s="158">
        <f t="shared" si="181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82"/>
        <v>0.647887323943662</v>
      </c>
      <c r="QQ70" s="158">
        <f t="shared" si="183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84"/>
        <v>0.647887323943662</v>
      </c>
      <c r="QY70" s="158">
        <f t="shared" si="185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86"/>
        <v>0.647887323943662</v>
      </c>
      <c r="RG70" s="158">
        <f t="shared" si="187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88"/>
        <v>0.647887323943662</v>
      </c>
      <c r="RO70" s="158">
        <f t="shared" si="189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90"/>
        <v>0.647887323943662</v>
      </c>
      <c r="RW70" s="158">
        <f t="shared" si="191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92"/>
        <v>0.647887323943662</v>
      </c>
      <c r="SE70" s="158">
        <f t="shared" si="193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194"/>
        <v>0.647887323943662</v>
      </c>
      <c r="SM70" s="158">
        <f t="shared" si="195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196"/>
        <v>0.647887323943662</v>
      </c>
      <c r="SU70" s="158">
        <f t="shared" si="197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198"/>
        <v>0.647887323943662</v>
      </c>
      <c r="TC70" s="158">
        <f t="shared" si="199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200"/>
        <v>0.647887323943662</v>
      </c>
      <c r="TK70" s="158">
        <f t="shared" si="201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202"/>
        <v>0.647887323943662</v>
      </c>
      <c r="TS70" s="158">
        <f t="shared" si="203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204"/>
        <v>0.647887323943662</v>
      </c>
      <c r="UA70" s="158">
        <f t="shared" si="205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206"/>
        <v>0.647887323943662</v>
      </c>
      <c r="UI70" s="158">
        <f t="shared" si="207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208"/>
        <v>0.647887323943662</v>
      </c>
      <c r="UQ70" s="158">
        <f t="shared" si="209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210"/>
        <v>0.647887323943662</v>
      </c>
      <c r="UY70" s="158">
        <f t="shared" si="211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212"/>
        <v>0.647887323943662</v>
      </c>
      <c r="VG70" s="158">
        <f t="shared" si="213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214"/>
        <v>0.647887323943662</v>
      </c>
      <c r="VO70" s="158">
        <f t="shared" si="215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216"/>
        <v>0.647887323943662</v>
      </c>
      <c r="VW70" s="158">
        <f t="shared" si="217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18"/>
        <v>0.647887323943662</v>
      </c>
      <c r="WE70" s="158">
        <f t="shared" si="219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20"/>
        <v>0.647887323943662</v>
      </c>
      <c r="WM70" s="158">
        <f t="shared" si="221"/>
        <v>0</v>
      </c>
      <c r="WN70" s="17" t="s">
        <v>119</v>
      </c>
      <c r="WO70" s="157" t="s">
        <v>82</v>
      </c>
      <c r="WP70" s="157">
        <v>71</v>
      </c>
      <c r="WQ70" s="157">
        <v>46</v>
      </c>
      <c r="WR70" s="157">
        <v>7</v>
      </c>
      <c r="WS70" s="157">
        <v>18</v>
      </c>
      <c r="WT70" s="158">
        <f t="shared" si="222"/>
        <v>0.647887323943662</v>
      </c>
      <c r="WU70" s="158">
        <f t="shared" si="223"/>
        <v>0</v>
      </c>
      <c r="WV70" s="157" t="s">
        <v>119</v>
      </c>
      <c r="WW70" s="157" t="s">
        <v>82</v>
      </c>
      <c r="WX70" s="157">
        <v>71</v>
      </c>
      <c r="WY70" s="157">
        <v>46</v>
      </c>
      <c r="WZ70" s="157">
        <v>7</v>
      </c>
      <c r="XA70" s="157">
        <v>18</v>
      </c>
      <c r="XB70" s="158">
        <f t="shared" si="224"/>
        <v>0.647887323943662</v>
      </c>
      <c r="XC70" s="158" t="str">
        <f t="shared" si="225"/>
        <v>OK</v>
      </c>
      <c r="XE70" s="157" t="s">
        <v>82</v>
      </c>
      <c r="XF70" s="157">
        <v>71</v>
      </c>
      <c r="XG70" s="157">
        <v>46</v>
      </c>
      <c r="XH70" s="157">
        <v>7</v>
      </c>
      <c r="XI70" s="157">
        <v>18</v>
      </c>
      <c r="XJ70" s="158">
        <f t="shared" si="226"/>
        <v>0.647887323943662</v>
      </c>
      <c r="XK70" s="158" t="str">
        <f t="shared" si="119"/>
        <v>OK</v>
      </c>
      <c r="XL70" s="157" t="s">
        <v>435</v>
      </c>
      <c r="XM70" s="157" t="s">
        <v>82</v>
      </c>
      <c r="XN70" s="157">
        <v>71</v>
      </c>
      <c r="XO70" s="157">
        <v>46</v>
      </c>
      <c r="XP70" s="157">
        <v>7</v>
      </c>
      <c r="XQ70" s="157">
        <v>18</v>
      </c>
      <c r="XR70" s="158">
        <f t="shared" si="227"/>
        <v>0.647887323943662</v>
      </c>
      <c r="XS70" s="158" t="str">
        <f t="shared" si="120"/>
        <v>OK</v>
      </c>
      <c r="XU70" s="157" t="s">
        <v>82</v>
      </c>
      <c r="XV70" s="157">
        <v>71</v>
      </c>
      <c r="XW70" s="157">
        <v>46</v>
      </c>
      <c r="XX70" s="157">
        <v>7</v>
      </c>
      <c r="XY70" s="157">
        <v>18</v>
      </c>
      <c r="XZ70" s="158">
        <f t="shared" si="228"/>
        <v>0.647887323943662</v>
      </c>
      <c r="YA70" s="158" t="str">
        <f t="shared" si="229"/>
        <v>OK</v>
      </c>
      <c r="YB70" s="197" t="s">
        <v>445</v>
      </c>
      <c r="YC70" s="157" t="s">
        <v>82</v>
      </c>
      <c r="YD70" s="157">
        <v>71</v>
      </c>
      <c r="YE70" s="157">
        <v>46</v>
      </c>
      <c r="YF70" s="157">
        <v>7</v>
      </c>
      <c r="YG70" s="157">
        <v>18</v>
      </c>
      <c r="YH70" s="158">
        <f t="shared" si="230"/>
        <v>0.647887323943662</v>
      </c>
      <c r="YI70" s="158" t="str">
        <f t="shared" si="231"/>
        <v>OK</v>
      </c>
      <c r="YK70" s="157" t="s">
        <v>82</v>
      </c>
      <c r="YL70" s="157">
        <v>71</v>
      </c>
      <c r="YM70" s="157">
        <v>46</v>
      </c>
      <c r="YN70" s="157">
        <v>7</v>
      </c>
      <c r="YO70" s="157">
        <v>18</v>
      </c>
      <c r="YP70" s="158">
        <v>0.65</v>
      </c>
      <c r="YQ70" s="158" t="str">
        <f t="shared" si="121"/>
        <v>OK</v>
      </c>
      <c r="YR70" s="197" t="s">
        <v>445</v>
      </c>
      <c r="YS70" s="157" t="s">
        <v>82</v>
      </c>
      <c r="YT70" s="157">
        <v>71</v>
      </c>
      <c r="YU70" s="157">
        <v>46</v>
      </c>
      <c r="YV70" s="157">
        <v>7</v>
      </c>
      <c r="YW70" s="157">
        <v>18</v>
      </c>
      <c r="YX70" s="158">
        <v>0.65</v>
      </c>
      <c r="YY70" s="158" t="str">
        <f t="shared" si="232"/>
        <v>OK</v>
      </c>
      <c r="ZA70" s="157" t="s">
        <v>82</v>
      </c>
      <c r="ZB70" s="157">
        <v>71</v>
      </c>
      <c r="ZC70" s="157">
        <v>46</v>
      </c>
      <c r="ZD70" s="157">
        <v>7</v>
      </c>
      <c r="ZE70" s="157">
        <v>18</v>
      </c>
      <c r="ZF70" s="158">
        <v>0.65</v>
      </c>
      <c r="ZG70" s="158" t="str">
        <f t="shared" si="122"/>
        <v>OK</v>
      </c>
      <c r="ZH70" s="197" t="s">
        <v>445</v>
      </c>
      <c r="ZI70" s="157" t="s">
        <v>82</v>
      </c>
      <c r="ZJ70" s="157">
        <v>71</v>
      </c>
      <c r="ZK70" s="157">
        <v>46</v>
      </c>
      <c r="ZL70" s="157">
        <v>7</v>
      </c>
      <c r="ZM70" s="157">
        <v>18</v>
      </c>
      <c r="ZN70" s="158">
        <v>0.65</v>
      </c>
      <c r="ZO70" s="158" t="str">
        <f t="shared" si="233"/>
        <v>OK</v>
      </c>
    </row>
    <row r="71" spans="1:691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27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28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29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30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31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32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33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34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35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26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36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37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38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39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40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41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42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43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44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45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46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47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48"/>
        <v>0.99639639639639643</v>
      </c>
      <c r="ID71" s="4">
        <f t="shared" si="149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50"/>
        <v>0.99639639639639643</v>
      </c>
      <c r="IL71" s="4">
        <f t="shared" si="151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52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53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54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24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55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25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56"/>
        <v>0.99639639639639643</v>
      </c>
      <c r="KP71" s="4">
        <f t="shared" si="157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58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59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60"/>
        <v>0</v>
      </c>
      <c r="LV71" s="4">
        <f t="shared" si="161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62"/>
        <v>0</v>
      </c>
      <c r="MD71" s="158">
        <f t="shared" si="163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64"/>
        <v>0</v>
      </c>
      <c r="ML71" s="158">
        <f t="shared" si="165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66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67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68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69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70"/>
        <v>2.2014309301045681E-2</v>
      </c>
      <c r="OU71" s="158">
        <f t="shared" si="171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72"/>
        <v>2.6720106880427523E-2</v>
      </c>
      <c r="PC71" s="158">
        <f t="shared" si="173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74"/>
        <v>2.6720106880427523E-2</v>
      </c>
      <c r="PK71" s="158">
        <f t="shared" si="175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76"/>
        <v>2.6720106880427523E-2</v>
      </c>
      <c r="PS71" s="158">
        <f t="shared" si="177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78"/>
        <v>2.6720106880427523E-2</v>
      </c>
      <c r="QA71" s="158">
        <f t="shared" si="179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80"/>
        <v>0.91449565798263188</v>
      </c>
      <c r="QI71" s="158">
        <f t="shared" si="181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82"/>
        <v>0.91449565798263188</v>
      </c>
      <c r="QQ71" s="158">
        <f t="shared" si="183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84"/>
        <v>0.91449565798263188</v>
      </c>
      <c r="QY71" s="158">
        <f t="shared" si="185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86"/>
        <v>0.91449565798263188</v>
      </c>
      <c r="RG71" s="158">
        <f t="shared" si="187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88"/>
        <v>0.91449565798263188</v>
      </c>
      <c r="RO71" s="158">
        <f t="shared" si="189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90"/>
        <v>0.91449565798263188</v>
      </c>
      <c r="RW71" s="158">
        <f t="shared" si="191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92"/>
        <v>0.91449565798263188</v>
      </c>
      <c r="SE71" s="158">
        <f t="shared" si="193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194"/>
        <v>0.91449565798263188</v>
      </c>
      <c r="SM71" s="158">
        <f t="shared" si="195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196"/>
        <v>0.91449565798263188</v>
      </c>
      <c r="SU71" s="158">
        <f t="shared" si="197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198"/>
        <v>0.91449565798263188</v>
      </c>
      <c r="TC71" s="158">
        <f t="shared" si="199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200"/>
        <v>0.91449565798263188</v>
      </c>
      <c r="TK71" s="158">
        <f t="shared" si="201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202"/>
        <v>0.91449565798263188</v>
      </c>
      <c r="TS71" s="158">
        <f t="shared" si="203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204"/>
        <v>0.91449565798263188</v>
      </c>
      <c r="UA71" s="158">
        <f t="shared" si="205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206"/>
        <v>0.91449565798263188</v>
      </c>
      <c r="UI71" s="158">
        <f t="shared" si="207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208"/>
        <v>0.91449565798263188</v>
      </c>
      <c r="UQ71" s="158">
        <f t="shared" si="209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210"/>
        <v>0.82534869617950268</v>
      </c>
      <c r="UY71" s="158">
        <f t="shared" si="211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212"/>
        <v>0.82534869617950268</v>
      </c>
      <c r="VG71" s="158">
        <f t="shared" si="213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214"/>
        <v>0.82534869617950268</v>
      </c>
      <c r="VO71" s="158">
        <f t="shared" si="215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216"/>
        <v>0.82534869617950268</v>
      </c>
      <c r="VW71" s="158">
        <f t="shared" si="217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18"/>
        <v>0.82534869617950268</v>
      </c>
      <c r="WE71" s="158">
        <f t="shared" si="219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20"/>
        <v>0.90054578532443907</v>
      </c>
      <c r="WM71" s="158">
        <f t="shared" si="221"/>
        <v>7.5197089144936391E-2</v>
      </c>
      <c r="WN71" s="157" t="s">
        <v>428</v>
      </c>
      <c r="WO71" s="157" t="s">
        <v>86</v>
      </c>
      <c r="WP71" s="157">
        <v>1649</v>
      </c>
      <c r="WQ71" s="157">
        <v>1485</v>
      </c>
      <c r="WR71" s="157">
        <v>131</v>
      </c>
      <c r="WS71" s="157">
        <v>33</v>
      </c>
      <c r="WT71" s="158">
        <f t="shared" si="222"/>
        <v>0.90054578532443907</v>
      </c>
      <c r="WU71" s="158">
        <f t="shared" si="223"/>
        <v>0</v>
      </c>
      <c r="WW71" s="157" t="s">
        <v>86</v>
      </c>
      <c r="WX71" s="157">
        <v>1649</v>
      </c>
      <c r="WY71" s="157">
        <v>1485</v>
      </c>
      <c r="WZ71" s="157">
        <v>131</v>
      </c>
      <c r="XA71" s="157">
        <v>33</v>
      </c>
      <c r="XB71" s="158">
        <f t="shared" si="224"/>
        <v>0.90054578532443907</v>
      </c>
      <c r="XC71" s="158" t="str">
        <f t="shared" si="225"/>
        <v>OK</v>
      </c>
      <c r="XE71" s="157" t="s">
        <v>86</v>
      </c>
      <c r="XF71" s="157">
        <v>1649</v>
      </c>
      <c r="XG71" s="157">
        <v>1485</v>
      </c>
      <c r="XH71" s="157">
        <v>131</v>
      </c>
      <c r="XI71" s="157">
        <v>33</v>
      </c>
      <c r="XJ71" s="158">
        <f t="shared" si="226"/>
        <v>0.90054578532443907</v>
      </c>
      <c r="XK71" s="158" t="str">
        <f t="shared" si="119"/>
        <v>OK</v>
      </c>
      <c r="XM71" s="157" t="s">
        <v>86</v>
      </c>
      <c r="XN71" s="157">
        <v>1649</v>
      </c>
      <c r="XO71" s="157">
        <v>1485</v>
      </c>
      <c r="XP71" s="157">
        <v>131</v>
      </c>
      <c r="XQ71" s="157">
        <v>33</v>
      </c>
      <c r="XR71" s="158">
        <f t="shared" si="227"/>
        <v>0.90054578532443907</v>
      </c>
      <c r="XS71" s="158" t="str">
        <f t="shared" si="120"/>
        <v>OK</v>
      </c>
      <c r="XU71" s="157" t="s">
        <v>86</v>
      </c>
      <c r="XV71" s="157">
        <v>1649</v>
      </c>
      <c r="XW71" s="157">
        <v>1485</v>
      </c>
      <c r="XX71" s="157">
        <v>131</v>
      </c>
      <c r="XY71" s="157">
        <v>33</v>
      </c>
      <c r="XZ71" s="158">
        <f t="shared" si="228"/>
        <v>0.90054578532443907</v>
      </c>
      <c r="YA71" s="158" t="str">
        <f t="shared" si="229"/>
        <v>OK</v>
      </c>
      <c r="YC71" s="157" t="s">
        <v>86</v>
      </c>
      <c r="YD71" s="157">
        <v>1649</v>
      </c>
      <c r="YE71" s="157">
        <v>1485</v>
      </c>
      <c r="YF71" s="157">
        <v>131</v>
      </c>
      <c r="YG71" s="157">
        <v>33</v>
      </c>
      <c r="YH71" s="158">
        <f t="shared" si="230"/>
        <v>0.90054578532443907</v>
      </c>
      <c r="YI71" s="158" t="str">
        <f t="shared" si="231"/>
        <v>OK</v>
      </c>
      <c r="YK71" s="157" t="s">
        <v>86</v>
      </c>
      <c r="YL71" s="157">
        <v>1649</v>
      </c>
      <c r="YM71" s="157">
        <v>1485</v>
      </c>
      <c r="YN71" s="157">
        <v>131</v>
      </c>
      <c r="YO71" s="157">
        <v>33</v>
      </c>
      <c r="YP71" s="158">
        <v>0.9</v>
      </c>
      <c r="YQ71" s="158" t="str">
        <f t="shared" si="121"/>
        <v>OK</v>
      </c>
      <c r="YS71" s="157" t="s">
        <v>86</v>
      </c>
      <c r="YT71" s="157">
        <v>1649</v>
      </c>
      <c r="YU71" s="157">
        <v>1485</v>
      </c>
      <c r="YV71" s="157">
        <v>131</v>
      </c>
      <c r="YW71" s="157">
        <v>33</v>
      </c>
      <c r="YX71" s="158">
        <v>0.9</v>
      </c>
      <c r="YY71" s="158" t="str">
        <f t="shared" si="232"/>
        <v>OK</v>
      </c>
      <c r="ZA71" s="157" t="s">
        <v>86</v>
      </c>
      <c r="ZB71" s="157">
        <v>1637</v>
      </c>
      <c r="ZC71" s="157">
        <v>1485</v>
      </c>
      <c r="ZD71" s="157">
        <v>130</v>
      </c>
      <c r="ZE71" s="157">
        <v>22</v>
      </c>
      <c r="ZF71" s="158">
        <v>0.91</v>
      </c>
      <c r="ZG71" s="158" t="str">
        <f t="shared" si="122"/>
        <v>Fail:1%</v>
      </c>
      <c r="ZI71" s="157" t="s">
        <v>86</v>
      </c>
      <c r="ZJ71" s="157">
        <v>1649</v>
      </c>
      <c r="ZK71" s="157">
        <v>1485</v>
      </c>
      <c r="ZL71" s="157">
        <v>131</v>
      </c>
      <c r="ZM71" s="157">
        <v>33</v>
      </c>
      <c r="ZN71" s="158">
        <v>0.9</v>
      </c>
      <c r="ZO71" s="158" t="str">
        <f t="shared" si="233"/>
        <v>OK</v>
      </c>
    </row>
    <row r="72" spans="1:691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27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28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29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30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31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32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33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34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35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36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37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38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39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40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41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42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43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44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45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46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47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48"/>
        <v>0.95454545454545459</v>
      </c>
      <c r="ID72" s="4">
        <f t="shared" si="149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50"/>
        <v>0.95454545454545459</v>
      </c>
      <c r="IL72" s="4">
        <f t="shared" si="151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52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53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54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24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55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25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56"/>
        <v>0.95454545454545459</v>
      </c>
      <c r="KP72" s="4">
        <f t="shared" si="157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58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59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60"/>
        <v>0.95454545454545459</v>
      </c>
      <c r="LV72" s="4">
        <f t="shared" si="161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62"/>
        <v>0.95454545454545459</v>
      </c>
      <c r="MD72" s="158">
        <f t="shared" si="163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64"/>
        <v>0.95454545454545459</v>
      </c>
      <c r="ML72" s="158">
        <f t="shared" si="165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66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67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68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69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70"/>
        <v>0.95454545454545459</v>
      </c>
      <c r="OU72" s="158">
        <f t="shared" si="171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72"/>
        <v>0.95454545454545459</v>
      </c>
      <c r="PC72" s="158">
        <f t="shared" si="173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74"/>
        <v>0.95454545454545459</v>
      </c>
      <c r="PK72" s="158">
        <f t="shared" si="175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76"/>
        <v>0.95454545454545459</v>
      </c>
      <c r="PS72" s="158">
        <f t="shared" si="177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78"/>
        <v>0.95454545454545459</v>
      </c>
      <c r="QA72" s="158">
        <f t="shared" si="179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80"/>
        <v>0.95454545454545459</v>
      </c>
      <c r="QI72" s="158">
        <f t="shared" si="181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82"/>
        <v>0.95454545454545459</v>
      </c>
      <c r="QQ72" s="158">
        <f t="shared" si="183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84"/>
        <v>0.95454545454545459</v>
      </c>
      <c r="QY72" s="158">
        <f t="shared" si="185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86"/>
        <v>0.95454545454545459</v>
      </c>
      <c r="RG72" s="158">
        <f t="shared" si="187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88"/>
        <v>0.95454545454545459</v>
      </c>
      <c r="RO72" s="158">
        <f t="shared" si="189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90"/>
        <v>0.95454545454545459</v>
      </c>
      <c r="RW72" s="158">
        <f t="shared" si="191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92"/>
        <v>0.95454545454545459</v>
      </c>
      <c r="SE72" s="158">
        <f t="shared" si="193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194"/>
        <v>0.95454545454545459</v>
      </c>
      <c r="SM72" s="158">
        <f t="shared" si="195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196"/>
        <v>0.95454545454545459</v>
      </c>
      <c r="SU72" s="158">
        <f t="shared" si="197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198"/>
        <v>0.95454545454545459</v>
      </c>
      <c r="TC72" s="158">
        <f t="shared" si="199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200"/>
        <v>0.95454545454545459</v>
      </c>
      <c r="TK72" s="158">
        <f t="shared" si="201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202"/>
        <v>0.95454545454545459</v>
      </c>
      <c r="TS72" s="158">
        <f t="shared" si="203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204"/>
        <v>0.95454545454545459</v>
      </c>
      <c r="UA72" s="158">
        <f t="shared" si="205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206"/>
        <v>0.95454545454545459</v>
      </c>
      <c r="UI72" s="158">
        <f t="shared" si="207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208"/>
        <v>0.95454545454545459</v>
      </c>
      <c r="UQ72" s="158">
        <f t="shared" si="209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210"/>
        <v>0.95454545454545459</v>
      </c>
      <c r="UY72" s="158">
        <f t="shared" si="211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212"/>
        <v>0.95454545454545459</v>
      </c>
      <c r="VG72" s="158">
        <f t="shared" si="213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214"/>
        <v>0.95454545454545459</v>
      </c>
      <c r="VO72" s="158">
        <f t="shared" si="215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216"/>
        <v>0.95454545454545459</v>
      </c>
      <c r="VW72" s="158">
        <f t="shared" si="217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18"/>
        <v>0.95454545454545459</v>
      </c>
      <c r="WE72" s="158">
        <f t="shared" si="219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20"/>
        <v>0.95454545454545459</v>
      </c>
      <c r="WM72" s="158">
        <f t="shared" si="221"/>
        <v>0</v>
      </c>
      <c r="WO72" s="157" t="s">
        <v>83</v>
      </c>
      <c r="WP72" s="157">
        <v>22</v>
      </c>
      <c r="WQ72" s="157">
        <v>21</v>
      </c>
      <c r="WR72" s="157">
        <v>1</v>
      </c>
      <c r="WS72" s="157">
        <v>0</v>
      </c>
      <c r="WT72" s="158">
        <f t="shared" si="222"/>
        <v>0.95454545454545459</v>
      </c>
      <c r="WU72" s="158">
        <f t="shared" si="223"/>
        <v>0</v>
      </c>
      <c r="WW72" s="157" t="s">
        <v>83</v>
      </c>
      <c r="WX72" s="157">
        <v>22</v>
      </c>
      <c r="WY72" s="157">
        <v>21</v>
      </c>
      <c r="WZ72" s="157">
        <v>1</v>
      </c>
      <c r="XA72" s="157">
        <v>0</v>
      </c>
      <c r="XB72" s="158">
        <f t="shared" si="224"/>
        <v>0.95454545454545459</v>
      </c>
      <c r="XC72" s="158" t="str">
        <f t="shared" si="225"/>
        <v>OK</v>
      </c>
      <c r="XE72" s="157" t="s">
        <v>83</v>
      </c>
      <c r="XF72" s="157">
        <v>22</v>
      </c>
      <c r="XG72" s="157">
        <v>21</v>
      </c>
      <c r="XH72" s="157">
        <v>1</v>
      </c>
      <c r="XI72" s="157">
        <v>0</v>
      </c>
      <c r="XJ72" s="158">
        <f t="shared" si="226"/>
        <v>0.95454545454545459</v>
      </c>
      <c r="XK72" s="158" t="str">
        <f t="shared" si="119"/>
        <v>OK</v>
      </c>
      <c r="XM72" s="157" t="s">
        <v>83</v>
      </c>
      <c r="XN72" s="157">
        <v>22</v>
      </c>
      <c r="XO72" s="157">
        <v>21</v>
      </c>
      <c r="XP72" s="157">
        <v>1</v>
      </c>
      <c r="XQ72" s="157">
        <v>0</v>
      </c>
      <c r="XR72" s="158">
        <f t="shared" si="227"/>
        <v>0.95454545454545459</v>
      </c>
      <c r="XS72" s="158" t="str">
        <f t="shared" si="120"/>
        <v>OK</v>
      </c>
      <c r="XU72" s="157" t="s">
        <v>83</v>
      </c>
      <c r="XV72" s="157">
        <v>22</v>
      </c>
      <c r="XW72" s="157">
        <v>21</v>
      </c>
      <c r="XX72" s="157">
        <v>1</v>
      </c>
      <c r="XY72" s="157">
        <v>0</v>
      </c>
      <c r="XZ72" s="158">
        <f t="shared" si="228"/>
        <v>0.95454545454545459</v>
      </c>
      <c r="YA72" s="158" t="str">
        <f t="shared" si="229"/>
        <v>OK</v>
      </c>
      <c r="YC72" s="157" t="s">
        <v>83</v>
      </c>
      <c r="YD72" s="157">
        <v>22</v>
      </c>
      <c r="YE72" s="157">
        <v>21</v>
      </c>
      <c r="YF72" s="157">
        <v>1</v>
      </c>
      <c r="YG72" s="157">
        <v>0</v>
      </c>
      <c r="YH72" s="158">
        <f t="shared" si="230"/>
        <v>0.95454545454545459</v>
      </c>
      <c r="YI72" s="158" t="str">
        <f t="shared" si="231"/>
        <v>OK</v>
      </c>
      <c r="YK72" s="157" t="s">
        <v>83</v>
      </c>
      <c r="YL72" s="157">
        <v>22</v>
      </c>
      <c r="YM72" s="157">
        <v>21</v>
      </c>
      <c r="YN72" s="157">
        <v>1</v>
      </c>
      <c r="YO72" s="157">
        <v>0</v>
      </c>
      <c r="YP72" s="158">
        <v>0.95</v>
      </c>
      <c r="YQ72" s="158" t="str">
        <f t="shared" si="121"/>
        <v>OK</v>
      </c>
      <c r="YS72" s="157" t="s">
        <v>83</v>
      </c>
      <c r="YT72" s="157">
        <v>22</v>
      </c>
      <c r="YU72" s="157">
        <v>21</v>
      </c>
      <c r="YV72" s="157">
        <v>1</v>
      </c>
      <c r="YW72" s="157">
        <v>0</v>
      </c>
      <c r="YX72" s="158">
        <v>0.95</v>
      </c>
      <c r="YY72" s="158" t="str">
        <f t="shared" si="232"/>
        <v>OK</v>
      </c>
      <c r="ZA72" s="157" t="s">
        <v>83</v>
      </c>
      <c r="ZB72" s="157">
        <v>22</v>
      </c>
      <c r="ZC72" s="157">
        <v>21</v>
      </c>
      <c r="ZD72" s="157">
        <v>1</v>
      </c>
      <c r="ZE72" s="157">
        <v>0</v>
      </c>
      <c r="ZF72" s="158">
        <v>0.95</v>
      </c>
      <c r="ZG72" s="158" t="str">
        <f t="shared" si="122"/>
        <v>OK</v>
      </c>
      <c r="ZI72" s="157" t="s">
        <v>83</v>
      </c>
      <c r="ZJ72" s="157">
        <v>22</v>
      </c>
      <c r="ZK72" s="157">
        <v>21</v>
      </c>
      <c r="ZL72" s="157">
        <v>1</v>
      </c>
      <c r="ZM72" s="157">
        <v>0</v>
      </c>
      <c r="ZN72" s="158">
        <v>0.95</v>
      </c>
      <c r="ZO72" s="158" t="str">
        <f t="shared" si="233"/>
        <v>OK</v>
      </c>
    </row>
    <row r="73" spans="1:691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27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28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29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30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31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32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33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34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35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36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37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38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39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40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41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42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43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44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45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46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47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48"/>
        <v>0.84444444444444444</v>
      </c>
      <c r="ID73" s="4">
        <f t="shared" si="149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51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52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53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54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24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55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25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56"/>
        <v>0.84444444444444444</v>
      </c>
      <c r="KP73" s="4">
        <f t="shared" si="157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58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59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60"/>
        <v>0.85074626865671643</v>
      </c>
      <c r="LV73" s="4">
        <f t="shared" si="161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62"/>
        <v>0.85074626865671643</v>
      </c>
      <c r="MD73" s="158">
        <f t="shared" si="163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64"/>
        <v>0.85820895522388063</v>
      </c>
      <c r="ML73" s="158">
        <f t="shared" si="165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66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67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68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69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70"/>
        <v>0.82089552238805974</v>
      </c>
      <c r="OU73" s="158">
        <f t="shared" si="171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72"/>
        <v>0.82089552238805974</v>
      </c>
      <c r="PC73" s="158">
        <f t="shared" si="173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74"/>
        <v>0.82089552238805974</v>
      </c>
      <c r="PK73" s="158">
        <f t="shared" si="175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76"/>
        <v>0.82089552238805974</v>
      </c>
      <c r="PS73" s="158">
        <f t="shared" si="177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78"/>
        <v>0.83582089552238803</v>
      </c>
      <c r="QA73" s="158">
        <f t="shared" si="179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80"/>
        <v>0.83582089552238803</v>
      </c>
      <c r="QI73" s="158">
        <f t="shared" si="181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82"/>
        <v>0.83582089552238803</v>
      </c>
      <c r="QQ73" s="158">
        <f t="shared" si="183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84"/>
        <v>0.83582089552238803</v>
      </c>
      <c r="QY73" s="158">
        <f t="shared" si="185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86"/>
        <v>0.83582089552238803</v>
      </c>
      <c r="RG73" s="158">
        <f t="shared" si="187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88"/>
        <v>0.83582089552238803</v>
      </c>
      <c r="RO73" s="158">
        <f t="shared" si="189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90"/>
        <v>0.83582089552238803</v>
      </c>
      <c r="RW73" s="158">
        <f t="shared" si="191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92"/>
        <v>0.83582089552238803</v>
      </c>
      <c r="SE73" s="158">
        <f t="shared" si="193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194"/>
        <v>0.83582089552238803</v>
      </c>
      <c r="SM73" s="158">
        <f t="shared" si="195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196"/>
        <v>0.83582089552238803</v>
      </c>
      <c r="SU73" s="158">
        <f t="shared" si="197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198"/>
        <v>0.83582089552238803</v>
      </c>
      <c r="TC73" s="158">
        <f t="shared" si="199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200"/>
        <v>0.83582089552238803</v>
      </c>
      <c r="TK73" s="158">
        <f t="shared" si="201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202"/>
        <v>0.83582089552238803</v>
      </c>
      <c r="TS73" s="158">
        <f t="shared" si="203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204"/>
        <v>0.83582089552238803</v>
      </c>
      <c r="UA73" s="158">
        <f t="shared" si="205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206"/>
        <v>0.83582089552238803</v>
      </c>
      <c r="UI73" s="158">
        <f t="shared" si="207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208"/>
        <v>0.83582089552238803</v>
      </c>
      <c r="UQ73" s="158">
        <f t="shared" si="209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210"/>
        <v>0.83582089552238803</v>
      </c>
      <c r="UY73" s="158">
        <f t="shared" si="211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212"/>
        <v>0.83582089552238803</v>
      </c>
      <c r="VG73" s="158">
        <f t="shared" si="213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214"/>
        <v>0.83582089552238803</v>
      </c>
      <c r="VO73" s="158">
        <f t="shared" si="215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216"/>
        <v>0.83582089552238803</v>
      </c>
      <c r="VW73" s="158">
        <f t="shared" si="217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18"/>
        <v>0.83582089552238803</v>
      </c>
      <c r="WE73" s="158">
        <f t="shared" si="219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20"/>
        <v>0.83582089552238803</v>
      </c>
      <c r="WM73" s="158">
        <f t="shared" si="221"/>
        <v>0</v>
      </c>
      <c r="WN73" s="17" t="s">
        <v>119</v>
      </c>
      <c r="WO73" s="157" t="s">
        <v>84</v>
      </c>
      <c r="WP73" s="156">
        <v>134</v>
      </c>
      <c r="WQ73" s="156">
        <v>112</v>
      </c>
      <c r="WR73" s="156">
        <v>13</v>
      </c>
      <c r="WS73" s="156">
        <v>9</v>
      </c>
      <c r="WT73" s="158">
        <f t="shared" si="222"/>
        <v>0.83582089552238803</v>
      </c>
      <c r="WU73" s="158">
        <f t="shared" si="223"/>
        <v>0</v>
      </c>
      <c r="WW73" s="157" t="s">
        <v>84</v>
      </c>
      <c r="WX73" s="156">
        <v>134</v>
      </c>
      <c r="WY73" s="156">
        <v>112</v>
      </c>
      <c r="WZ73" s="156">
        <v>13</v>
      </c>
      <c r="XA73" s="156">
        <v>9</v>
      </c>
      <c r="XB73" s="158">
        <f t="shared" si="224"/>
        <v>0.83582089552238803</v>
      </c>
      <c r="XC73" s="158" t="str">
        <f t="shared" si="225"/>
        <v>OK</v>
      </c>
      <c r="XE73" s="157" t="s">
        <v>84</v>
      </c>
      <c r="XF73" s="156">
        <v>134</v>
      </c>
      <c r="XG73" s="156">
        <v>112</v>
      </c>
      <c r="XH73" s="156">
        <v>13</v>
      </c>
      <c r="XI73" s="156">
        <v>9</v>
      </c>
      <c r="XJ73" s="158">
        <f t="shared" si="226"/>
        <v>0.83582089552238803</v>
      </c>
      <c r="XK73" s="158" t="str">
        <f t="shared" si="119"/>
        <v>OK</v>
      </c>
      <c r="XM73" s="157" t="s">
        <v>84</v>
      </c>
      <c r="XN73" s="156">
        <v>134</v>
      </c>
      <c r="XO73" s="156">
        <v>112</v>
      </c>
      <c r="XP73" s="156">
        <v>13</v>
      </c>
      <c r="XQ73" s="156">
        <v>9</v>
      </c>
      <c r="XR73" s="158">
        <f t="shared" si="227"/>
        <v>0.83582089552238803</v>
      </c>
      <c r="XS73" s="158" t="str">
        <f t="shared" si="120"/>
        <v>OK</v>
      </c>
      <c r="XU73" s="157" t="s">
        <v>84</v>
      </c>
      <c r="XV73" s="156">
        <v>134</v>
      </c>
      <c r="XW73" s="156">
        <v>112</v>
      </c>
      <c r="XX73" s="156">
        <v>13</v>
      </c>
      <c r="XY73" s="156">
        <v>9</v>
      </c>
      <c r="XZ73" s="158">
        <f t="shared" si="228"/>
        <v>0.83582089552238803</v>
      </c>
      <c r="YA73" s="158" t="str">
        <f t="shared" si="229"/>
        <v>OK</v>
      </c>
      <c r="YC73" s="157" t="s">
        <v>84</v>
      </c>
      <c r="YD73" s="156">
        <v>134</v>
      </c>
      <c r="YE73" s="156">
        <v>112</v>
      </c>
      <c r="YF73" s="156">
        <v>13</v>
      </c>
      <c r="YG73" s="156">
        <v>9</v>
      </c>
      <c r="YH73" s="158">
        <f t="shared" si="230"/>
        <v>0.83582089552238803</v>
      </c>
      <c r="YI73" s="158" t="str">
        <f t="shared" si="231"/>
        <v>OK</v>
      </c>
      <c r="YK73" s="157" t="s">
        <v>84</v>
      </c>
      <c r="YL73" s="156">
        <v>134</v>
      </c>
      <c r="YM73" s="156">
        <v>112</v>
      </c>
      <c r="YN73" s="156">
        <v>13</v>
      </c>
      <c r="YO73" s="156">
        <v>9</v>
      </c>
      <c r="YP73" s="158">
        <v>0.84</v>
      </c>
      <c r="YQ73" s="158" t="str">
        <f t="shared" si="121"/>
        <v>OK</v>
      </c>
      <c r="YS73" s="157" t="s">
        <v>84</v>
      </c>
      <c r="YT73" s="156">
        <v>134</v>
      </c>
      <c r="YU73" s="156">
        <v>112</v>
      </c>
      <c r="YV73" s="156">
        <v>13</v>
      </c>
      <c r="YW73" s="156">
        <v>9</v>
      </c>
      <c r="YX73" s="158">
        <v>0.84</v>
      </c>
      <c r="YY73" s="158" t="str">
        <f t="shared" si="232"/>
        <v>OK</v>
      </c>
      <c r="ZA73" s="157" t="s">
        <v>84</v>
      </c>
      <c r="ZB73" s="156">
        <v>134</v>
      </c>
      <c r="ZC73" s="156">
        <v>112</v>
      </c>
      <c r="ZD73" s="156">
        <v>13</v>
      </c>
      <c r="ZE73" s="156">
        <v>9</v>
      </c>
      <c r="ZF73" s="158">
        <v>0.84</v>
      </c>
      <c r="ZG73" s="158" t="str">
        <f t="shared" si="122"/>
        <v>OK</v>
      </c>
      <c r="ZI73" s="157" t="s">
        <v>84</v>
      </c>
      <c r="ZJ73" s="156">
        <v>134</v>
      </c>
      <c r="ZK73" s="156">
        <v>112</v>
      </c>
      <c r="ZL73" s="156">
        <v>13</v>
      </c>
      <c r="ZM73" s="156">
        <v>9</v>
      </c>
      <c r="ZN73" s="158">
        <v>0.84</v>
      </c>
      <c r="ZO73" s="158" t="str">
        <f t="shared" si="233"/>
        <v>OK</v>
      </c>
    </row>
    <row r="74" spans="1:691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33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34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35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50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52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53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60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63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64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70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72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75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76"/>
        <v>0.78038649087953771</v>
      </c>
      <c r="PS74" s="2">
        <f t="shared" si="177"/>
        <v>9.0301607368670211E-5</v>
      </c>
      <c r="PV74" s="2">
        <f>SUM(PV3:PV73)</f>
        <v>11064</v>
      </c>
      <c r="PW74" s="2">
        <f>SUM(PW3:PW73)</f>
        <v>8638</v>
      </c>
      <c r="PZ74" s="158">
        <f t="shared" si="178"/>
        <v>0.78073029645697756</v>
      </c>
      <c r="QD74" s="2">
        <f>SUM(QD3:QD73)</f>
        <v>11064</v>
      </c>
      <c r="QE74" s="2">
        <f>SUM(QE3:QE73)</f>
        <v>9967</v>
      </c>
      <c r="QH74" s="158">
        <f t="shared" si="180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83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  <c r="WP74" s="157">
        <f>SUM(WP3:WP73)</f>
        <v>11283</v>
      </c>
      <c r="WQ74" s="157">
        <f>SUM(WQ3:WQ73)</f>
        <v>9998</v>
      </c>
      <c r="WR74" s="157"/>
      <c r="WS74" s="157"/>
      <c r="WT74" s="158">
        <f>WQ74/WP74</f>
        <v>0.88611184968536738</v>
      </c>
      <c r="WX74" s="157">
        <f>SUM(WX3:WX73)</f>
        <v>11283</v>
      </c>
      <c r="WY74" s="157">
        <f>SUM(WY3:WY73)</f>
        <v>10136</v>
      </c>
      <c r="XB74" s="158">
        <f t="shared" si="224"/>
        <v>0.89834263936896219</v>
      </c>
      <c r="XF74" s="157">
        <f>SUM(XF3:XF73)</f>
        <v>11283</v>
      </c>
      <c r="XG74" s="157">
        <f>SUM(XG3:XG73)</f>
        <v>10136</v>
      </c>
      <c r="XJ74" s="158">
        <f t="shared" si="226"/>
        <v>0.89834263936896219</v>
      </c>
      <c r="XN74" s="157">
        <f>SUM(XN3:XN73)</f>
        <v>11625</v>
      </c>
      <c r="XO74" s="157">
        <f>SUM(XO3:XO73)</f>
        <v>10319</v>
      </c>
      <c r="XR74" s="158">
        <f t="shared" si="227"/>
        <v>0.88765591397849464</v>
      </c>
      <c r="XV74" s="157">
        <f>SUM(XV3:XV73)</f>
        <v>11281</v>
      </c>
      <c r="XW74" s="157">
        <f>SUM(XW3:XW73)</f>
        <v>10141</v>
      </c>
      <c r="XX74" s="157">
        <f>SUM(XX3:XX73)</f>
        <v>761</v>
      </c>
      <c r="XZ74" s="158">
        <f>XW74/XV74</f>
        <v>0.89894512897792744</v>
      </c>
      <c r="YD74" s="157">
        <f>SUM(YD3:YD73)</f>
        <v>11625</v>
      </c>
      <c r="YE74" s="157">
        <f>SUM(YE3:YE73)</f>
        <v>10323</v>
      </c>
      <c r="YH74" s="158">
        <f>YE74/YD74</f>
        <v>0.88800000000000001</v>
      </c>
      <c r="YL74" s="157">
        <f>SUM(YL3:YL73)</f>
        <v>11281</v>
      </c>
      <c r="YM74" s="157">
        <f>SUM(YM3:YM73)</f>
        <v>10198</v>
      </c>
      <c r="YN74" s="157">
        <f>SUM(YN3:YN73)</f>
        <v>720</v>
      </c>
      <c r="YP74" s="158">
        <f>YM74/YL74</f>
        <v>0.90399787252903108</v>
      </c>
      <c r="YT74" s="157">
        <f>SUM(YT3:YT73)</f>
        <v>11625</v>
      </c>
      <c r="YU74" s="157">
        <f>SUM(YU3:YU73)</f>
        <v>10381</v>
      </c>
      <c r="YX74" s="158">
        <f>YU74/YT74</f>
        <v>0.89298924731182794</v>
      </c>
      <c r="ZA74" s="157" t="s">
        <v>450</v>
      </c>
      <c r="ZB74" s="157">
        <v>44</v>
      </c>
      <c r="ZC74" s="157">
        <v>32</v>
      </c>
      <c r="ZD74" s="157">
        <v>12</v>
      </c>
      <c r="ZE74" s="157">
        <v>0</v>
      </c>
      <c r="ZF74" s="158">
        <v>0.73</v>
      </c>
      <c r="ZJ74" s="157">
        <f>SUM(ZJ3:ZJ73)</f>
        <v>11625</v>
      </c>
      <c r="ZK74" s="157">
        <f>SUM(ZK3:ZK73)</f>
        <v>10381</v>
      </c>
      <c r="ZN74" s="158">
        <f>ZK74/ZJ74</f>
        <v>0.89298924731182794</v>
      </c>
    </row>
    <row r="75" spans="1:691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33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34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35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  <c r="ZA75" s="157" t="s">
        <v>451</v>
      </c>
      <c r="ZB75" s="157">
        <v>348</v>
      </c>
      <c r="ZC75" s="157">
        <v>320</v>
      </c>
      <c r="ZD75" s="157">
        <v>11</v>
      </c>
      <c r="ZE75" s="157">
        <v>17</v>
      </c>
      <c r="ZF75" s="158">
        <v>0.92</v>
      </c>
    </row>
    <row r="76" spans="1:691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  <c r="ZA76" s="157" t="s">
        <v>452</v>
      </c>
      <c r="ZB76" s="157">
        <v>594</v>
      </c>
      <c r="ZC76" s="157">
        <v>555</v>
      </c>
      <c r="ZD76" s="157">
        <v>39</v>
      </c>
      <c r="ZE76" s="157">
        <v>0</v>
      </c>
      <c r="ZF76" s="158">
        <v>0.93</v>
      </c>
    </row>
    <row r="77" spans="1:691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  <c r="ZA77" s="157" t="s">
        <v>453</v>
      </c>
      <c r="ZB77" s="157">
        <v>863</v>
      </c>
      <c r="ZC77" s="157">
        <v>0</v>
      </c>
      <c r="ZD77" s="157">
        <v>0</v>
      </c>
      <c r="ZE77" s="157">
        <v>863</v>
      </c>
      <c r="ZF77" s="158">
        <v>0</v>
      </c>
    </row>
    <row r="78" spans="1:691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  <c r="ZA78" s="157" t="s">
        <v>454</v>
      </c>
      <c r="ZB78" s="157">
        <v>73</v>
      </c>
      <c r="ZC78" s="157">
        <v>59</v>
      </c>
      <c r="ZD78" s="157">
        <v>14</v>
      </c>
      <c r="ZE78" s="157">
        <v>0</v>
      </c>
      <c r="ZF78" s="158">
        <v>0.81</v>
      </c>
    </row>
    <row r="79" spans="1:691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  <c r="WO79" s="157" t="s">
        <v>0</v>
      </c>
      <c r="WP79" s="157" t="s">
        <v>1</v>
      </c>
      <c r="WQ79" s="157" t="s">
        <v>2</v>
      </c>
      <c r="WR79" s="157" t="s">
        <v>3</v>
      </c>
      <c r="WS79" s="157" t="s">
        <v>4</v>
      </c>
      <c r="WT79" s="158" t="s">
        <v>5</v>
      </c>
      <c r="WW79" s="157" t="s">
        <v>0</v>
      </c>
      <c r="WX79" s="157" t="s">
        <v>1</v>
      </c>
      <c r="WY79" s="157" t="s">
        <v>2</v>
      </c>
      <c r="WZ79" s="157" t="s">
        <v>3</v>
      </c>
      <c r="XA79" s="157" t="s">
        <v>4</v>
      </c>
      <c r="XB79" s="158" t="s">
        <v>5</v>
      </c>
      <c r="XE79" s="157" t="s">
        <v>0</v>
      </c>
      <c r="XF79" s="157" t="s">
        <v>1</v>
      </c>
      <c r="XG79" s="157" t="s">
        <v>2</v>
      </c>
      <c r="XH79" s="157" t="s">
        <v>3</v>
      </c>
      <c r="XI79" s="157" t="s">
        <v>4</v>
      </c>
      <c r="XJ79" s="158" t="s">
        <v>5</v>
      </c>
      <c r="XM79" s="157" t="s">
        <v>0</v>
      </c>
      <c r="XN79" s="157" t="s">
        <v>1</v>
      </c>
      <c r="XO79" s="157" t="s">
        <v>2</v>
      </c>
      <c r="XP79" s="157" t="s">
        <v>3</v>
      </c>
      <c r="XQ79" s="157" t="s">
        <v>4</v>
      </c>
      <c r="XR79" s="158" t="s">
        <v>5</v>
      </c>
      <c r="XU79" s="157" t="s">
        <v>0</v>
      </c>
      <c r="XV79" s="157" t="s">
        <v>1</v>
      </c>
      <c r="XW79" s="157" t="s">
        <v>2</v>
      </c>
      <c r="XX79" s="157" t="s">
        <v>3</v>
      </c>
      <c r="XY79" s="157" t="s">
        <v>4</v>
      </c>
      <c r="XZ79" s="158" t="s">
        <v>5</v>
      </c>
      <c r="YC79" s="157" t="s">
        <v>0</v>
      </c>
      <c r="YD79" s="157" t="s">
        <v>1</v>
      </c>
      <c r="YE79" s="157" t="s">
        <v>2</v>
      </c>
      <c r="YF79" s="157" t="s">
        <v>3</v>
      </c>
      <c r="YG79" s="157" t="s">
        <v>4</v>
      </c>
      <c r="YH79" s="158" t="s">
        <v>5</v>
      </c>
      <c r="YK79" s="157" t="s">
        <v>0</v>
      </c>
      <c r="YL79" s="157" t="s">
        <v>1</v>
      </c>
      <c r="YM79" s="157" t="s">
        <v>2</v>
      </c>
      <c r="YN79" s="157" t="s">
        <v>3</v>
      </c>
      <c r="YO79" s="157" t="s">
        <v>4</v>
      </c>
      <c r="YP79" s="158" t="s">
        <v>5</v>
      </c>
      <c r="YS79" s="157" t="s">
        <v>0</v>
      </c>
      <c r="YT79" s="157" t="s">
        <v>1</v>
      </c>
      <c r="YU79" s="157" t="s">
        <v>2</v>
      </c>
      <c r="YV79" s="157" t="s">
        <v>3</v>
      </c>
      <c r="YW79" s="157" t="s">
        <v>4</v>
      </c>
      <c r="YX79" s="158" t="s">
        <v>5</v>
      </c>
      <c r="ZA79" s="157" t="s">
        <v>455</v>
      </c>
      <c r="ZB79" s="157">
        <v>267</v>
      </c>
      <c r="ZC79" s="157">
        <v>163</v>
      </c>
      <c r="ZD79" s="157">
        <v>0</v>
      </c>
      <c r="ZE79" s="157">
        <v>104</v>
      </c>
      <c r="ZF79" s="158">
        <v>0.61</v>
      </c>
      <c r="ZI79" s="157" t="s">
        <v>0</v>
      </c>
      <c r="ZJ79" s="157" t="s">
        <v>1</v>
      </c>
      <c r="ZK79" s="157" t="s">
        <v>2</v>
      </c>
      <c r="ZL79" s="157" t="s">
        <v>3</v>
      </c>
      <c r="ZM79" s="157" t="s">
        <v>4</v>
      </c>
      <c r="ZN79" s="158" t="s">
        <v>5</v>
      </c>
    </row>
    <row r="80" spans="1:691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  <c r="WO80" s="157" t="s">
        <v>133</v>
      </c>
      <c r="WP80" s="157">
        <v>5</v>
      </c>
      <c r="WQ80" s="157">
        <v>5</v>
      </c>
      <c r="WR80" s="157">
        <v>0</v>
      </c>
      <c r="WS80" s="157">
        <v>0</v>
      </c>
      <c r="WT80" s="158">
        <v>1</v>
      </c>
      <c r="WW80" s="157" t="s">
        <v>133</v>
      </c>
      <c r="WX80" s="157">
        <v>5</v>
      </c>
      <c r="WY80" s="157">
        <v>5</v>
      </c>
      <c r="WZ80" s="157">
        <v>0</v>
      </c>
      <c r="XA80" s="157">
        <v>0</v>
      </c>
      <c r="XB80" s="158">
        <v>1</v>
      </c>
      <c r="XE80" s="157" t="s">
        <v>133</v>
      </c>
      <c r="XF80" s="157">
        <v>5</v>
      </c>
      <c r="XG80" s="157">
        <v>5</v>
      </c>
      <c r="XH80" s="157">
        <v>0</v>
      </c>
      <c r="XI80" s="157">
        <v>0</v>
      </c>
      <c r="XJ80" s="158">
        <v>1</v>
      </c>
      <c r="XM80" s="157" t="s">
        <v>133</v>
      </c>
      <c r="XN80" s="157">
        <v>5</v>
      </c>
      <c r="XO80" s="157">
        <v>5</v>
      </c>
      <c r="XP80" s="157">
        <v>0</v>
      </c>
      <c r="XQ80" s="157">
        <v>0</v>
      </c>
      <c r="XR80" s="158">
        <v>1</v>
      </c>
      <c r="XU80" s="157" t="s">
        <v>133</v>
      </c>
      <c r="XV80" s="157">
        <v>5</v>
      </c>
      <c r="XW80" s="157">
        <v>5</v>
      </c>
      <c r="XX80" s="157">
        <v>0</v>
      </c>
      <c r="XY80" s="157">
        <v>0</v>
      </c>
      <c r="XZ80" s="158">
        <v>1</v>
      </c>
      <c r="YC80" s="157" t="s">
        <v>133</v>
      </c>
      <c r="YD80" s="157">
        <v>5</v>
      </c>
      <c r="YE80" s="157">
        <v>5</v>
      </c>
      <c r="YF80" s="157">
        <v>0</v>
      </c>
      <c r="YG80" s="157">
        <v>0</v>
      </c>
      <c r="YH80" s="158">
        <v>1</v>
      </c>
      <c r="YK80" s="157" t="s">
        <v>133</v>
      </c>
      <c r="YL80" s="157">
        <v>5</v>
      </c>
      <c r="YM80" s="157">
        <v>5</v>
      </c>
      <c r="YN80" s="157">
        <v>0</v>
      </c>
      <c r="YO80" s="157">
        <v>0</v>
      </c>
      <c r="YP80" s="158">
        <v>1</v>
      </c>
      <c r="YS80" s="157" t="s">
        <v>133</v>
      </c>
      <c r="YT80" s="157">
        <v>5</v>
      </c>
      <c r="YU80" s="157">
        <v>5</v>
      </c>
      <c r="YV80" s="157">
        <v>0</v>
      </c>
      <c r="YW80" s="157">
        <v>0</v>
      </c>
      <c r="YX80" s="158">
        <v>1</v>
      </c>
      <c r="ZA80" s="157" t="s">
        <v>456</v>
      </c>
      <c r="ZB80" s="157">
        <v>636</v>
      </c>
      <c r="ZC80" s="157">
        <v>621</v>
      </c>
      <c r="ZD80" s="157">
        <v>9</v>
      </c>
      <c r="ZE80" s="157">
        <v>6</v>
      </c>
      <c r="ZF80" s="158">
        <v>0.98</v>
      </c>
      <c r="ZI80" s="157" t="s">
        <v>133</v>
      </c>
      <c r="ZJ80" s="157">
        <v>5</v>
      </c>
      <c r="ZK80" s="157">
        <v>5</v>
      </c>
      <c r="ZL80" s="157">
        <v>0</v>
      </c>
      <c r="ZM80" s="157">
        <v>0</v>
      </c>
      <c r="ZN80" s="158">
        <v>1</v>
      </c>
    </row>
    <row r="81" spans="13:690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  <c r="WO81" s="157" t="s">
        <v>417</v>
      </c>
      <c r="WP81" s="157">
        <v>13</v>
      </c>
      <c r="WQ81" s="157">
        <v>13</v>
      </c>
      <c r="WR81" s="157">
        <v>0</v>
      </c>
      <c r="WS81" s="157">
        <v>0</v>
      </c>
      <c r="WT81" s="158">
        <v>1</v>
      </c>
      <c r="WW81" s="157" t="s">
        <v>417</v>
      </c>
      <c r="WX81" s="157">
        <v>13</v>
      </c>
      <c r="WY81" s="157">
        <v>13</v>
      </c>
      <c r="WZ81" s="157">
        <v>0</v>
      </c>
      <c r="XA81" s="157">
        <v>0</v>
      </c>
      <c r="XB81" s="158">
        <v>1</v>
      </c>
      <c r="XE81" s="157" t="s">
        <v>417</v>
      </c>
      <c r="XF81" s="157">
        <v>13</v>
      </c>
      <c r="XG81" s="157">
        <v>13</v>
      </c>
      <c r="XH81" s="157">
        <v>0</v>
      </c>
      <c r="XI81" s="157">
        <v>0</v>
      </c>
      <c r="XJ81" s="158">
        <v>1</v>
      </c>
      <c r="XM81" s="157" t="s">
        <v>417</v>
      </c>
      <c r="XN81" s="157">
        <v>13</v>
      </c>
      <c r="XO81" s="157">
        <v>13</v>
      </c>
      <c r="XP81" s="157">
        <v>0</v>
      </c>
      <c r="XQ81" s="157">
        <v>0</v>
      </c>
      <c r="XR81" s="158">
        <v>1</v>
      </c>
      <c r="XU81" s="157" t="s">
        <v>417</v>
      </c>
      <c r="XV81" s="157">
        <v>13</v>
      </c>
      <c r="XW81" s="157">
        <v>13</v>
      </c>
      <c r="XX81" s="157">
        <v>0</v>
      </c>
      <c r="XY81" s="157">
        <v>0</v>
      </c>
      <c r="XZ81" s="158">
        <v>1</v>
      </c>
      <c r="YC81" s="157" t="s">
        <v>417</v>
      </c>
      <c r="YD81" s="157">
        <v>13</v>
      </c>
      <c r="YE81" s="157">
        <v>13</v>
      </c>
      <c r="YF81" s="157">
        <v>0</v>
      </c>
      <c r="YG81" s="157">
        <v>0</v>
      </c>
      <c r="YH81" s="158">
        <v>1</v>
      </c>
      <c r="YK81" s="157" t="s">
        <v>417</v>
      </c>
      <c r="YL81" s="157">
        <v>13</v>
      </c>
      <c r="YM81" s="157">
        <v>13</v>
      </c>
      <c r="YN81" s="157">
        <v>0</v>
      </c>
      <c r="YO81" s="157">
        <v>0</v>
      </c>
      <c r="YP81" s="158">
        <v>1</v>
      </c>
      <c r="YS81" s="157" t="s">
        <v>417</v>
      </c>
      <c r="YT81" s="157">
        <v>13</v>
      </c>
      <c r="YU81" s="157">
        <v>13</v>
      </c>
      <c r="YV81" s="157">
        <v>0</v>
      </c>
      <c r="YW81" s="157">
        <v>0</v>
      </c>
      <c r="YX81" s="158">
        <v>1</v>
      </c>
      <c r="ZA81" s="157" t="s">
        <v>457</v>
      </c>
      <c r="ZB81" s="157">
        <v>67</v>
      </c>
      <c r="ZC81" s="157">
        <v>28</v>
      </c>
      <c r="ZD81" s="157">
        <v>39</v>
      </c>
      <c r="ZE81" s="157">
        <v>0</v>
      </c>
      <c r="ZF81" s="158">
        <v>0.42</v>
      </c>
      <c r="ZI81" s="157" t="s">
        <v>417</v>
      </c>
      <c r="ZJ81" s="157">
        <v>13</v>
      </c>
      <c r="ZK81" s="157">
        <v>13</v>
      </c>
      <c r="ZL81" s="157">
        <v>0</v>
      </c>
      <c r="ZM81" s="157">
        <v>0</v>
      </c>
      <c r="ZN81" s="158">
        <v>1</v>
      </c>
    </row>
    <row r="82" spans="13:690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  <c r="WO82" s="157" t="s">
        <v>144</v>
      </c>
      <c r="WP82" s="157">
        <v>266</v>
      </c>
      <c r="WQ82" s="157">
        <v>265</v>
      </c>
      <c r="WR82" s="157">
        <v>1</v>
      </c>
      <c r="WS82" s="157">
        <v>0</v>
      </c>
      <c r="WT82" s="158">
        <v>1</v>
      </c>
      <c r="WW82" s="157" t="s">
        <v>144</v>
      </c>
      <c r="WX82" s="157">
        <v>266</v>
      </c>
      <c r="WY82" s="157">
        <v>265</v>
      </c>
      <c r="WZ82" s="157">
        <v>1</v>
      </c>
      <c r="XA82" s="157">
        <v>0</v>
      </c>
      <c r="XB82" s="158">
        <v>1</v>
      </c>
      <c r="XE82" s="157" t="s">
        <v>144</v>
      </c>
      <c r="XF82" s="157">
        <v>266</v>
      </c>
      <c r="XG82" s="157">
        <v>265</v>
      </c>
      <c r="XH82" s="157">
        <v>1</v>
      </c>
      <c r="XI82" s="157">
        <v>0</v>
      </c>
      <c r="XJ82" s="158">
        <v>1</v>
      </c>
      <c r="XM82" s="157" t="s">
        <v>144</v>
      </c>
      <c r="XN82" s="157">
        <v>266</v>
      </c>
      <c r="XO82" s="157">
        <v>265</v>
      </c>
      <c r="XP82" s="157">
        <v>1</v>
      </c>
      <c r="XQ82" s="157">
        <v>0</v>
      </c>
      <c r="XR82" s="158">
        <v>1</v>
      </c>
      <c r="XU82" s="157" t="s">
        <v>144</v>
      </c>
      <c r="XV82" s="157">
        <v>266</v>
      </c>
      <c r="XW82" s="157">
        <v>265</v>
      </c>
      <c r="XX82" s="157">
        <v>1</v>
      </c>
      <c r="XY82" s="157">
        <v>0</v>
      </c>
      <c r="XZ82" s="158">
        <v>1</v>
      </c>
      <c r="YC82" s="157" t="s">
        <v>144</v>
      </c>
      <c r="YD82" s="157">
        <v>266</v>
      </c>
      <c r="YE82" s="157">
        <v>265</v>
      </c>
      <c r="YF82" s="157">
        <v>1</v>
      </c>
      <c r="YG82" s="157">
        <v>0</v>
      </c>
      <c r="YH82" s="158">
        <v>1</v>
      </c>
      <c r="YK82" s="157" t="s">
        <v>144</v>
      </c>
      <c r="YL82" s="157">
        <v>266</v>
      </c>
      <c r="YM82" s="157">
        <v>265</v>
      </c>
      <c r="YN82" s="157">
        <v>1</v>
      </c>
      <c r="YO82" s="157">
        <v>0</v>
      </c>
      <c r="YP82" s="158">
        <v>1</v>
      </c>
      <c r="YS82" s="157" t="s">
        <v>144</v>
      </c>
      <c r="YT82" s="157">
        <v>266</v>
      </c>
      <c r="YU82" s="157">
        <v>265</v>
      </c>
      <c r="YV82" s="157">
        <v>1</v>
      </c>
      <c r="YW82" s="157">
        <v>0</v>
      </c>
      <c r="YX82" s="158">
        <v>1</v>
      </c>
      <c r="ZA82" s="157" t="s">
        <v>458</v>
      </c>
      <c r="ZB82" s="157">
        <v>81</v>
      </c>
      <c r="ZC82" s="157">
        <v>70</v>
      </c>
      <c r="ZD82" s="157">
        <v>11</v>
      </c>
      <c r="ZE82" s="157">
        <v>0</v>
      </c>
      <c r="ZF82" s="158">
        <v>0.86</v>
      </c>
      <c r="ZI82" s="157" t="s">
        <v>144</v>
      </c>
      <c r="ZJ82" s="157">
        <v>266</v>
      </c>
      <c r="ZK82" s="157">
        <v>265</v>
      </c>
      <c r="ZL82" s="157">
        <v>1</v>
      </c>
      <c r="ZM82" s="157">
        <v>0</v>
      </c>
      <c r="ZN82" s="158">
        <v>1</v>
      </c>
    </row>
    <row r="83" spans="13:690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  <c r="WO83" s="157" t="s">
        <v>128</v>
      </c>
      <c r="WP83" s="157">
        <v>5</v>
      </c>
      <c r="WQ83" s="157">
        <v>5</v>
      </c>
      <c r="WR83" s="157">
        <v>0</v>
      </c>
      <c r="WS83" s="157">
        <v>0</v>
      </c>
      <c r="WT83" s="158">
        <v>1</v>
      </c>
      <c r="WW83" s="157" t="s">
        <v>128</v>
      </c>
      <c r="WX83" s="157">
        <v>5</v>
      </c>
      <c r="WY83" s="157">
        <v>5</v>
      </c>
      <c r="WZ83" s="157">
        <v>0</v>
      </c>
      <c r="XA83" s="157">
        <v>0</v>
      </c>
      <c r="XB83" s="158">
        <v>1</v>
      </c>
      <c r="XE83" s="157" t="s">
        <v>128</v>
      </c>
      <c r="XF83" s="157">
        <v>5</v>
      </c>
      <c r="XG83" s="157">
        <v>5</v>
      </c>
      <c r="XH83" s="157">
        <v>0</v>
      </c>
      <c r="XI83" s="157">
        <v>0</v>
      </c>
      <c r="XJ83" s="158">
        <v>1</v>
      </c>
      <c r="XM83" s="157" t="s">
        <v>128</v>
      </c>
      <c r="XN83" s="157">
        <v>5</v>
      </c>
      <c r="XO83" s="157">
        <v>5</v>
      </c>
      <c r="XP83" s="157">
        <v>0</v>
      </c>
      <c r="XQ83" s="157">
        <v>0</v>
      </c>
      <c r="XR83" s="158">
        <v>1</v>
      </c>
      <c r="XU83" s="157" t="s">
        <v>128</v>
      </c>
      <c r="XV83" s="157">
        <v>5</v>
      </c>
      <c r="XW83" s="157">
        <v>5</v>
      </c>
      <c r="XX83" s="157">
        <v>0</v>
      </c>
      <c r="XY83" s="157">
        <v>0</v>
      </c>
      <c r="XZ83" s="158">
        <v>1</v>
      </c>
      <c r="YC83" s="157" t="s">
        <v>128</v>
      </c>
      <c r="YD83" s="157">
        <v>5</v>
      </c>
      <c r="YE83" s="157">
        <v>5</v>
      </c>
      <c r="YF83" s="157">
        <v>0</v>
      </c>
      <c r="YG83" s="157">
        <v>0</v>
      </c>
      <c r="YH83" s="158">
        <v>1</v>
      </c>
      <c r="YK83" s="157" t="s">
        <v>128</v>
      </c>
      <c r="YL83" s="157">
        <v>5</v>
      </c>
      <c r="YM83" s="157">
        <v>5</v>
      </c>
      <c r="YN83" s="157">
        <v>0</v>
      </c>
      <c r="YO83" s="157">
        <v>0</v>
      </c>
      <c r="YP83" s="158">
        <v>1</v>
      </c>
      <c r="YS83" s="157" t="s">
        <v>128</v>
      </c>
      <c r="YT83" s="157">
        <v>5</v>
      </c>
      <c r="YU83" s="157">
        <v>5</v>
      </c>
      <c r="YV83" s="157">
        <v>0</v>
      </c>
      <c r="YW83" s="157">
        <v>0</v>
      </c>
      <c r="YX83" s="158">
        <v>1</v>
      </c>
      <c r="ZA83" s="157" t="s">
        <v>459</v>
      </c>
      <c r="ZB83" s="157">
        <v>145</v>
      </c>
      <c r="ZC83" s="157">
        <v>141</v>
      </c>
      <c r="ZD83" s="157">
        <v>4</v>
      </c>
      <c r="ZE83" s="157">
        <v>0</v>
      </c>
      <c r="ZF83" s="158">
        <v>0.97</v>
      </c>
      <c r="ZI83" s="157" t="s">
        <v>128</v>
      </c>
      <c r="ZJ83" s="157">
        <v>5</v>
      </c>
      <c r="ZK83" s="157">
        <v>5</v>
      </c>
      <c r="ZL83" s="157">
        <v>0</v>
      </c>
      <c r="ZM83" s="157">
        <v>0</v>
      </c>
      <c r="ZN83" s="158">
        <v>1</v>
      </c>
    </row>
    <row r="84" spans="13:690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  <c r="WO84" s="157" t="s">
        <v>379</v>
      </c>
      <c r="WP84" s="157">
        <v>49</v>
      </c>
      <c r="WQ84" s="157">
        <v>48</v>
      </c>
      <c r="WR84" s="157">
        <v>1</v>
      </c>
      <c r="WS84" s="157">
        <v>0</v>
      </c>
      <c r="WT84" s="158">
        <v>0.98</v>
      </c>
      <c r="WW84" s="157" t="s">
        <v>379</v>
      </c>
      <c r="WX84" s="157">
        <v>49</v>
      </c>
      <c r="WY84" s="157">
        <v>48</v>
      </c>
      <c r="WZ84" s="157">
        <v>1</v>
      </c>
      <c r="XA84" s="157">
        <v>0</v>
      </c>
      <c r="XB84" s="158">
        <v>0.98</v>
      </c>
      <c r="XE84" s="157" t="s">
        <v>379</v>
      </c>
      <c r="XF84" s="157">
        <v>49</v>
      </c>
      <c r="XG84" s="157">
        <v>48</v>
      </c>
      <c r="XH84" s="157">
        <v>1</v>
      </c>
      <c r="XI84" s="157">
        <v>0</v>
      </c>
      <c r="XJ84" s="158">
        <v>0.98</v>
      </c>
      <c r="XM84" s="157" t="s">
        <v>379</v>
      </c>
      <c r="XN84" s="157">
        <v>49</v>
      </c>
      <c r="XO84" s="157">
        <v>48</v>
      </c>
      <c r="XP84" s="157">
        <v>1</v>
      </c>
      <c r="XQ84" s="157">
        <v>0</v>
      </c>
      <c r="XR84" s="158">
        <v>0.98</v>
      </c>
      <c r="XU84" s="157" t="s">
        <v>379</v>
      </c>
      <c r="XV84" s="157">
        <v>49</v>
      </c>
      <c r="XW84" s="157">
        <v>48</v>
      </c>
      <c r="XX84" s="157">
        <v>1</v>
      </c>
      <c r="XY84" s="157">
        <v>0</v>
      </c>
      <c r="XZ84" s="158">
        <v>0.98</v>
      </c>
      <c r="YC84" s="157" t="s">
        <v>379</v>
      </c>
      <c r="YD84" s="157">
        <v>49</v>
      </c>
      <c r="YE84" s="157">
        <v>48</v>
      </c>
      <c r="YF84" s="157">
        <v>1</v>
      </c>
      <c r="YG84" s="157">
        <v>0</v>
      </c>
      <c r="YH84" s="158">
        <v>0.98</v>
      </c>
      <c r="YK84" s="157" t="s">
        <v>379</v>
      </c>
      <c r="YL84" s="157">
        <v>49</v>
      </c>
      <c r="YM84" s="157">
        <v>48</v>
      </c>
      <c r="YN84" s="157">
        <v>1</v>
      </c>
      <c r="YO84" s="157">
        <v>0</v>
      </c>
      <c r="YP84" s="158">
        <v>0.98</v>
      </c>
      <c r="YS84" s="157" t="s">
        <v>379</v>
      </c>
      <c r="YT84" s="157">
        <v>49</v>
      </c>
      <c r="YU84" s="157">
        <v>48</v>
      </c>
      <c r="YV84" s="157">
        <v>1</v>
      </c>
      <c r="YW84" s="157">
        <v>0</v>
      </c>
      <c r="YX84" s="158">
        <v>0.98</v>
      </c>
      <c r="ZA84" s="157" t="s">
        <v>460</v>
      </c>
      <c r="ZB84" s="157">
        <v>9</v>
      </c>
      <c r="ZC84" s="157">
        <v>3</v>
      </c>
      <c r="ZD84" s="157">
        <v>6</v>
      </c>
      <c r="ZE84" s="157">
        <v>0</v>
      </c>
      <c r="ZF84" s="158">
        <v>0.33</v>
      </c>
      <c r="ZI84" s="157" t="s">
        <v>379</v>
      </c>
      <c r="ZJ84" s="157">
        <v>49</v>
      </c>
      <c r="ZK84" s="157">
        <v>48</v>
      </c>
      <c r="ZL84" s="157">
        <v>1</v>
      </c>
      <c r="ZM84" s="157">
        <v>0</v>
      </c>
      <c r="ZN84" s="158">
        <v>0.98</v>
      </c>
    </row>
    <row r="85" spans="13:690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  <c r="WO85" s="157" t="s">
        <v>145</v>
      </c>
      <c r="WP85" s="157">
        <v>262</v>
      </c>
      <c r="WQ85" s="157">
        <v>262</v>
      </c>
      <c r="WR85" s="157">
        <v>0</v>
      </c>
      <c r="WS85" s="157">
        <v>0</v>
      </c>
      <c r="WT85" s="158">
        <v>1</v>
      </c>
      <c r="WW85" s="157" t="s">
        <v>145</v>
      </c>
      <c r="WX85" s="157">
        <v>262</v>
      </c>
      <c r="WY85" s="157">
        <v>262</v>
      </c>
      <c r="WZ85" s="157">
        <v>0</v>
      </c>
      <c r="XA85" s="157">
        <v>0</v>
      </c>
      <c r="XB85" s="158">
        <v>1</v>
      </c>
      <c r="XE85" s="157" t="s">
        <v>145</v>
      </c>
      <c r="XF85" s="157">
        <v>262</v>
      </c>
      <c r="XG85" s="157">
        <v>262</v>
      </c>
      <c r="XH85" s="157">
        <v>0</v>
      </c>
      <c r="XI85" s="157">
        <v>0</v>
      </c>
      <c r="XJ85" s="158">
        <v>1</v>
      </c>
      <c r="XM85" s="157" t="s">
        <v>145</v>
      </c>
      <c r="XN85" s="157">
        <v>262</v>
      </c>
      <c r="XO85" s="157">
        <v>262</v>
      </c>
      <c r="XP85" s="157">
        <v>0</v>
      </c>
      <c r="XQ85" s="157">
        <v>0</v>
      </c>
      <c r="XR85" s="158">
        <v>1</v>
      </c>
      <c r="XU85" s="157" t="s">
        <v>145</v>
      </c>
      <c r="XV85" s="157">
        <v>262</v>
      </c>
      <c r="XW85" s="157">
        <v>262</v>
      </c>
      <c r="XX85" s="157">
        <v>0</v>
      </c>
      <c r="XY85" s="157">
        <v>0</v>
      </c>
      <c r="XZ85" s="158">
        <v>1</v>
      </c>
      <c r="YC85" s="157" t="s">
        <v>145</v>
      </c>
      <c r="YD85" s="157">
        <v>262</v>
      </c>
      <c r="YE85" s="157">
        <v>262</v>
      </c>
      <c r="YF85" s="157">
        <v>0</v>
      </c>
      <c r="YG85" s="157">
        <v>0</v>
      </c>
      <c r="YH85" s="158">
        <v>1</v>
      </c>
      <c r="YK85" s="157" t="s">
        <v>145</v>
      </c>
      <c r="YL85" s="157">
        <v>262</v>
      </c>
      <c r="YM85" s="157">
        <v>262</v>
      </c>
      <c r="YN85" s="157">
        <v>0</v>
      </c>
      <c r="YO85" s="157">
        <v>0</v>
      </c>
      <c r="YP85" s="158">
        <v>1</v>
      </c>
      <c r="YS85" s="157" t="s">
        <v>145</v>
      </c>
      <c r="YT85" s="157">
        <v>262</v>
      </c>
      <c r="YU85" s="157">
        <v>262</v>
      </c>
      <c r="YV85" s="157">
        <v>0</v>
      </c>
      <c r="YW85" s="157">
        <v>0</v>
      </c>
      <c r="YX85" s="158">
        <v>1</v>
      </c>
      <c r="ZA85" s="157" t="s">
        <v>461</v>
      </c>
      <c r="ZB85" s="157">
        <v>32</v>
      </c>
      <c r="ZC85" s="157">
        <v>29</v>
      </c>
      <c r="ZD85" s="157">
        <v>3</v>
      </c>
      <c r="ZE85" s="157">
        <v>0</v>
      </c>
      <c r="ZF85" s="158">
        <v>0.91</v>
      </c>
      <c r="ZI85" s="157" t="s">
        <v>145</v>
      </c>
      <c r="ZJ85" s="157">
        <v>262</v>
      </c>
      <c r="ZK85" s="157">
        <v>262</v>
      </c>
      <c r="ZL85" s="157">
        <v>0</v>
      </c>
      <c r="ZM85" s="157">
        <v>0</v>
      </c>
      <c r="ZN85" s="158">
        <v>1</v>
      </c>
    </row>
    <row r="86" spans="13:690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  <c r="WO86" s="157" t="s">
        <v>418</v>
      </c>
      <c r="WP86" s="157">
        <v>4</v>
      </c>
      <c r="WQ86" s="157">
        <v>4</v>
      </c>
      <c r="WR86" s="157">
        <v>0</v>
      </c>
      <c r="WS86" s="157">
        <v>0</v>
      </c>
      <c r="WT86" s="158">
        <v>1</v>
      </c>
      <c r="WW86" s="157" t="s">
        <v>418</v>
      </c>
      <c r="WX86" s="157">
        <v>4</v>
      </c>
      <c r="WY86" s="157">
        <v>4</v>
      </c>
      <c r="WZ86" s="157">
        <v>0</v>
      </c>
      <c r="XA86" s="157">
        <v>0</v>
      </c>
      <c r="XB86" s="158">
        <v>1</v>
      </c>
      <c r="XE86" s="157" t="s">
        <v>418</v>
      </c>
      <c r="XF86" s="157">
        <v>4</v>
      </c>
      <c r="XG86" s="157">
        <v>4</v>
      </c>
      <c r="XH86" s="157">
        <v>0</v>
      </c>
      <c r="XI86" s="157">
        <v>0</v>
      </c>
      <c r="XJ86" s="158">
        <v>1</v>
      </c>
      <c r="XM86" s="157" t="s">
        <v>418</v>
      </c>
      <c r="XN86" s="157">
        <v>4</v>
      </c>
      <c r="XO86" s="157">
        <v>4</v>
      </c>
      <c r="XP86" s="157">
        <v>0</v>
      </c>
      <c r="XQ86" s="157">
        <v>0</v>
      </c>
      <c r="XR86" s="158">
        <v>1</v>
      </c>
      <c r="XU86" s="157" t="s">
        <v>418</v>
      </c>
      <c r="XV86" s="157">
        <v>4</v>
      </c>
      <c r="XW86" s="157">
        <v>4</v>
      </c>
      <c r="XX86" s="157">
        <v>0</v>
      </c>
      <c r="XY86" s="157">
        <v>0</v>
      </c>
      <c r="XZ86" s="158">
        <v>1</v>
      </c>
      <c r="YC86" s="157" t="s">
        <v>418</v>
      </c>
      <c r="YD86" s="157">
        <v>4</v>
      </c>
      <c r="YE86" s="157">
        <v>4</v>
      </c>
      <c r="YF86" s="157">
        <v>0</v>
      </c>
      <c r="YG86" s="157">
        <v>0</v>
      </c>
      <c r="YH86" s="158">
        <v>1</v>
      </c>
      <c r="YK86" s="157" t="s">
        <v>418</v>
      </c>
      <c r="YL86" s="157">
        <v>4</v>
      </c>
      <c r="YM86" s="157">
        <v>4</v>
      </c>
      <c r="YN86" s="157">
        <v>0</v>
      </c>
      <c r="YO86" s="157">
        <v>0</v>
      </c>
      <c r="YP86" s="158">
        <v>1</v>
      </c>
      <c r="YS86" s="157" t="s">
        <v>418</v>
      </c>
      <c r="YT86" s="157">
        <v>4</v>
      </c>
      <c r="YU86" s="157">
        <v>4</v>
      </c>
      <c r="YV86" s="157">
        <v>0</v>
      </c>
      <c r="YW86" s="157">
        <v>0</v>
      </c>
      <c r="YX86" s="158">
        <v>1</v>
      </c>
      <c r="ZA86" s="157" t="s">
        <v>462</v>
      </c>
      <c r="ZB86" s="157">
        <v>196</v>
      </c>
      <c r="ZC86" s="157">
        <v>181</v>
      </c>
      <c r="ZD86" s="157">
        <v>10</v>
      </c>
      <c r="ZE86" s="157">
        <v>5</v>
      </c>
      <c r="ZF86" s="158">
        <v>0.92</v>
      </c>
      <c r="ZI86" s="157" t="s">
        <v>418</v>
      </c>
      <c r="ZJ86" s="157">
        <v>4</v>
      </c>
      <c r="ZK86" s="157">
        <v>4</v>
      </c>
      <c r="ZL86" s="157">
        <v>0</v>
      </c>
      <c r="ZM86" s="157">
        <v>0</v>
      </c>
      <c r="ZN86" s="158">
        <v>1</v>
      </c>
    </row>
    <row r="87" spans="13:690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  <c r="WO87" s="157" t="s">
        <v>279</v>
      </c>
      <c r="WP87" s="157">
        <v>3</v>
      </c>
      <c r="WQ87" s="157">
        <v>3</v>
      </c>
      <c r="WR87" s="157">
        <v>0</v>
      </c>
      <c r="WS87" s="157">
        <v>0</v>
      </c>
      <c r="WT87" s="158">
        <v>1</v>
      </c>
      <c r="WW87" s="157" t="s">
        <v>279</v>
      </c>
      <c r="WX87" s="157">
        <v>3</v>
      </c>
      <c r="WY87" s="157">
        <v>3</v>
      </c>
      <c r="WZ87" s="157">
        <v>0</v>
      </c>
      <c r="XA87" s="157">
        <v>0</v>
      </c>
      <c r="XB87" s="158">
        <v>1</v>
      </c>
      <c r="XE87" s="157" t="s">
        <v>279</v>
      </c>
      <c r="XF87" s="157">
        <v>3</v>
      </c>
      <c r="XG87" s="157">
        <v>3</v>
      </c>
      <c r="XH87" s="157">
        <v>0</v>
      </c>
      <c r="XI87" s="157">
        <v>0</v>
      </c>
      <c r="XJ87" s="158">
        <v>1</v>
      </c>
      <c r="XM87" s="157" t="s">
        <v>279</v>
      </c>
      <c r="XN87" s="157">
        <v>3</v>
      </c>
      <c r="XO87" s="157">
        <v>3</v>
      </c>
      <c r="XP87" s="157">
        <v>0</v>
      </c>
      <c r="XQ87" s="157">
        <v>0</v>
      </c>
      <c r="XR87" s="158">
        <v>1</v>
      </c>
      <c r="XU87" s="157" t="s">
        <v>279</v>
      </c>
      <c r="XV87" s="157">
        <v>3</v>
      </c>
      <c r="XW87" s="157">
        <v>3</v>
      </c>
      <c r="XX87" s="157">
        <v>0</v>
      </c>
      <c r="XY87" s="157">
        <v>0</v>
      </c>
      <c r="XZ87" s="158">
        <v>1</v>
      </c>
      <c r="YC87" s="157" t="s">
        <v>279</v>
      </c>
      <c r="YD87" s="157">
        <v>3</v>
      </c>
      <c r="YE87" s="157">
        <v>3</v>
      </c>
      <c r="YF87" s="157">
        <v>0</v>
      </c>
      <c r="YG87" s="157">
        <v>0</v>
      </c>
      <c r="YH87" s="158">
        <v>1</v>
      </c>
      <c r="YK87" s="157" t="s">
        <v>279</v>
      </c>
      <c r="YL87" s="157">
        <v>3</v>
      </c>
      <c r="YM87" s="157">
        <v>3</v>
      </c>
      <c r="YN87" s="157">
        <v>0</v>
      </c>
      <c r="YO87" s="157">
        <v>0</v>
      </c>
      <c r="YP87" s="158">
        <v>1</v>
      </c>
      <c r="YS87" s="157" t="s">
        <v>279</v>
      </c>
      <c r="YT87" s="157">
        <v>3</v>
      </c>
      <c r="YU87" s="157">
        <v>3</v>
      </c>
      <c r="YV87" s="157">
        <v>0</v>
      </c>
      <c r="YW87" s="157">
        <v>0</v>
      </c>
      <c r="YX87" s="158">
        <v>1</v>
      </c>
      <c r="ZA87" s="157" t="s">
        <v>279</v>
      </c>
      <c r="ZB87" s="157">
        <v>3</v>
      </c>
      <c r="ZC87" s="157">
        <v>3</v>
      </c>
      <c r="ZD87" s="157">
        <v>0</v>
      </c>
      <c r="ZE87" s="157">
        <v>0</v>
      </c>
      <c r="ZF87" s="158">
        <v>1</v>
      </c>
      <c r="ZI87" s="157" t="s">
        <v>279</v>
      </c>
      <c r="ZJ87" s="157">
        <v>3</v>
      </c>
      <c r="ZK87" s="157">
        <v>3</v>
      </c>
      <c r="ZL87" s="157">
        <v>0</v>
      </c>
      <c r="ZM87" s="157">
        <v>0</v>
      </c>
      <c r="ZN87" s="158">
        <v>1</v>
      </c>
    </row>
    <row r="88" spans="13:690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  <c r="WO88" s="157"/>
      <c r="WP88" s="157">
        <f>SUM(WP80:WP87)</f>
        <v>607</v>
      </c>
      <c r="WQ88" s="157">
        <f>SUM(WQ80:WQ87)</f>
        <v>605</v>
      </c>
      <c r="WR88" s="157"/>
      <c r="WS88" s="157"/>
      <c r="WT88" s="158">
        <f>WQ88/WP88</f>
        <v>0.99670510708401971</v>
      </c>
      <c r="WX88" s="157">
        <f>SUM(WX80:WX87)</f>
        <v>607</v>
      </c>
      <c r="WY88" s="157">
        <f>SUM(WY80:WY87)</f>
        <v>605</v>
      </c>
      <c r="XB88" s="158">
        <f>WY88/WX88</f>
        <v>0.99670510708401971</v>
      </c>
      <c r="XF88" s="157">
        <f>SUM(XF80:XF87)</f>
        <v>607</v>
      </c>
      <c r="XG88" s="157">
        <f>SUM(XG80:XG87)</f>
        <v>605</v>
      </c>
      <c r="XJ88" s="158">
        <f>XG88/XF88</f>
        <v>0.99670510708401971</v>
      </c>
      <c r="XN88" s="157">
        <f>SUM(XN80:XN87)</f>
        <v>607</v>
      </c>
      <c r="XO88" s="157">
        <f>SUM(XO80:XO87)</f>
        <v>605</v>
      </c>
      <c r="XR88" s="158">
        <f>XO88/XN88</f>
        <v>0.99670510708401971</v>
      </c>
      <c r="XV88" s="157">
        <f>SUM(XV80:XV87)</f>
        <v>607</v>
      </c>
      <c r="XW88" s="157">
        <f>SUM(XW80:XW87)</f>
        <v>605</v>
      </c>
      <c r="XZ88" s="158">
        <f>XW88/XV88</f>
        <v>0.99670510708401971</v>
      </c>
      <c r="YD88" s="157">
        <f>SUM(YD80:YD87)</f>
        <v>607</v>
      </c>
      <c r="YE88" s="157">
        <f>SUM(YE80:YE87)</f>
        <v>605</v>
      </c>
      <c r="YH88" s="158">
        <f>YE88/YD88</f>
        <v>0.99670510708401971</v>
      </c>
      <c r="YL88" s="157">
        <f>SUM(YL80:YL87)</f>
        <v>607</v>
      </c>
      <c r="YM88" s="157">
        <f>SUM(YM80:YM87)</f>
        <v>605</v>
      </c>
      <c r="YP88" s="158">
        <f>YM88/YL88</f>
        <v>0.99670510708401971</v>
      </c>
      <c r="YT88" s="157">
        <f>SUM(YT80:YT87)</f>
        <v>607</v>
      </c>
      <c r="YU88" s="157">
        <f>SUM(YU80:YU87)</f>
        <v>605</v>
      </c>
      <c r="YX88" s="158">
        <f>YU88/YT88</f>
        <v>0.99670510708401971</v>
      </c>
      <c r="ZB88" s="157">
        <f>SUM(ZB80:ZB87)</f>
        <v>1169</v>
      </c>
      <c r="ZC88" s="157">
        <f>SUM(ZC80:ZC87)</f>
        <v>1076</v>
      </c>
      <c r="ZF88" s="158">
        <f>ZC88/ZB88</f>
        <v>0.92044482463644139</v>
      </c>
      <c r="ZJ88" s="157">
        <f>SUM(ZJ80:ZJ87)</f>
        <v>607</v>
      </c>
      <c r="ZK88" s="157">
        <f>SUM(ZK80:ZK87)</f>
        <v>605</v>
      </c>
      <c r="ZN88" s="158">
        <f>ZK88/ZJ88</f>
        <v>0.99670510708401971</v>
      </c>
    </row>
    <row r="89" spans="13:690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690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690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690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>OQ92/OP92</f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690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  <c r="WO93" s="161" t="s">
        <v>22</v>
      </c>
      <c r="WP93" s="159">
        <v>346</v>
      </c>
      <c r="WQ93" s="157">
        <v>261</v>
      </c>
      <c r="WR93" s="157">
        <v>52</v>
      </c>
      <c r="WS93" s="157">
        <v>33</v>
      </c>
      <c r="WW93" s="161" t="s">
        <v>22</v>
      </c>
      <c r="WX93" s="159">
        <v>346</v>
      </c>
      <c r="WY93" s="157">
        <v>261</v>
      </c>
      <c r="WZ93" s="157">
        <v>52</v>
      </c>
      <c r="XA93" s="157">
        <v>33</v>
      </c>
      <c r="XE93" s="161" t="s">
        <v>22</v>
      </c>
      <c r="XF93" s="159">
        <v>346</v>
      </c>
      <c r="XG93" s="157">
        <v>261</v>
      </c>
      <c r="XH93" s="157">
        <v>52</v>
      </c>
      <c r="XI93" s="157">
        <v>33</v>
      </c>
      <c r="XM93" s="161" t="s">
        <v>22</v>
      </c>
      <c r="XN93" s="159">
        <v>346</v>
      </c>
      <c r="XO93" s="157">
        <v>261</v>
      </c>
      <c r="XP93" s="157">
        <v>52</v>
      </c>
      <c r="XQ93" s="157">
        <v>33</v>
      </c>
      <c r="XU93" s="161" t="s">
        <v>22</v>
      </c>
      <c r="XV93" s="159">
        <v>346</v>
      </c>
      <c r="XW93" s="157">
        <v>261</v>
      </c>
      <c r="XX93" s="157">
        <v>52</v>
      </c>
      <c r="XY93" s="157">
        <v>33</v>
      </c>
      <c r="YC93" s="161" t="s">
        <v>22</v>
      </c>
      <c r="YD93" s="159">
        <v>346</v>
      </c>
      <c r="YE93" s="157">
        <v>261</v>
      </c>
      <c r="YF93" s="157">
        <v>52</v>
      </c>
      <c r="YG93" s="157">
        <v>33</v>
      </c>
      <c r="YK93" s="161" t="s">
        <v>22</v>
      </c>
      <c r="YL93" s="159">
        <v>346</v>
      </c>
      <c r="YM93" s="157">
        <v>261</v>
      </c>
      <c r="YN93" s="157">
        <v>52</v>
      </c>
      <c r="YO93" s="157">
        <v>33</v>
      </c>
      <c r="YS93" s="161" t="s">
        <v>22</v>
      </c>
      <c r="YT93" s="159">
        <v>346</v>
      </c>
      <c r="YU93" s="157">
        <v>261</v>
      </c>
      <c r="YV93" s="157">
        <v>52</v>
      </c>
      <c r="YW93" s="157">
        <v>33</v>
      </c>
      <c r="ZA93" s="161" t="s">
        <v>22</v>
      </c>
      <c r="ZB93" s="159">
        <v>346</v>
      </c>
      <c r="ZC93" s="157">
        <v>261</v>
      </c>
      <c r="ZD93" s="157">
        <v>52</v>
      </c>
      <c r="ZE93" s="157">
        <v>33</v>
      </c>
      <c r="ZI93" s="161" t="s">
        <v>22</v>
      </c>
      <c r="ZJ93" s="159">
        <v>346</v>
      </c>
      <c r="ZK93" s="157">
        <v>261</v>
      </c>
      <c r="ZL93" s="157">
        <v>52</v>
      </c>
      <c r="ZM93" s="157">
        <v>33</v>
      </c>
    </row>
    <row r="94" spans="13:690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  <c r="WO94" s="173" t="s">
        <v>32</v>
      </c>
      <c r="WP94" s="157">
        <v>628</v>
      </c>
      <c r="WQ94" s="157">
        <v>566</v>
      </c>
      <c r="WR94" s="157">
        <v>8</v>
      </c>
      <c r="WS94" s="157">
        <v>54</v>
      </c>
      <c r="WW94" s="173" t="s">
        <v>32</v>
      </c>
      <c r="WX94" s="157">
        <v>628</v>
      </c>
      <c r="WY94" s="157">
        <v>566</v>
      </c>
      <c r="WZ94" s="157">
        <v>8</v>
      </c>
      <c r="XA94" s="157">
        <v>54</v>
      </c>
      <c r="XE94" s="173" t="s">
        <v>32</v>
      </c>
      <c r="XF94" s="157">
        <v>628</v>
      </c>
      <c r="XG94" s="157">
        <v>566</v>
      </c>
      <c r="XH94" s="157">
        <v>8</v>
      </c>
      <c r="XI94" s="157">
        <v>54</v>
      </c>
      <c r="XM94" s="173" t="s">
        <v>32</v>
      </c>
      <c r="XN94" s="157">
        <v>628</v>
      </c>
      <c r="XO94" s="157">
        <v>566</v>
      </c>
      <c r="XP94" s="157">
        <v>8</v>
      </c>
      <c r="XQ94" s="157">
        <v>54</v>
      </c>
      <c r="XU94" s="173" t="s">
        <v>32</v>
      </c>
      <c r="XV94" s="157">
        <v>628</v>
      </c>
      <c r="XW94" s="157">
        <v>566</v>
      </c>
      <c r="XX94" s="157">
        <v>8</v>
      </c>
      <c r="XY94" s="157">
        <v>54</v>
      </c>
      <c r="YC94" s="173" t="s">
        <v>32</v>
      </c>
      <c r="YD94" s="157">
        <v>628</v>
      </c>
      <c r="YE94" s="157">
        <v>566</v>
      </c>
      <c r="YF94" s="157">
        <v>8</v>
      </c>
      <c r="YG94" s="157">
        <v>54</v>
      </c>
      <c r="YK94" s="173" t="s">
        <v>32</v>
      </c>
      <c r="YL94" s="157">
        <v>628</v>
      </c>
      <c r="YM94" s="157">
        <v>566</v>
      </c>
      <c r="YN94" s="157">
        <v>8</v>
      </c>
      <c r="YO94" s="157">
        <v>54</v>
      </c>
      <c r="YS94" s="173" t="s">
        <v>32</v>
      </c>
      <c r="YT94" s="157">
        <v>628</v>
      </c>
      <c r="YU94" s="157">
        <v>566</v>
      </c>
      <c r="YV94" s="157">
        <v>8</v>
      </c>
      <c r="YW94" s="157">
        <v>54</v>
      </c>
      <c r="ZA94" s="173" t="s">
        <v>32</v>
      </c>
      <c r="ZB94" s="157">
        <v>628</v>
      </c>
      <c r="ZC94" s="157">
        <v>566</v>
      </c>
      <c r="ZD94" s="157">
        <v>8</v>
      </c>
      <c r="ZE94" s="157">
        <v>54</v>
      </c>
      <c r="ZI94" s="173" t="s">
        <v>32</v>
      </c>
      <c r="ZJ94" s="157">
        <v>628</v>
      </c>
      <c r="ZK94" s="157">
        <v>566</v>
      </c>
      <c r="ZL94" s="157">
        <v>8</v>
      </c>
      <c r="ZM94" s="157">
        <v>54</v>
      </c>
    </row>
    <row r="95" spans="13:690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  <c r="WO95" s="157" t="s">
        <v>35</v>
      </c>
      <c r="WP95" s="157">
        <v>48</v>
      </c>
      <c r="WQ95" s="157">
        <v>21</v>
      </c>
      <c r="WR95" s="157">
        <v>20</v>
      </c>
      <c r="WS95" s="157">
        <v>7</v>
      </c>
      <c r="WW95" s="157" t="s">
        <v>35</v>
      </c>
      <c r="WX95" s="157">
        <v>48</v>
      </c>
      <c r="WY95" s="157">
        <v>21</v>
      </c>
      <c r="WZ95" s="157">
        <v>20</v>
      </c>
      <c r="XA95" s="157">
        <v>7</v>
      </c>
      <c r="XE95" s="157" t="s">
        <v>35</v>
      </c>
      <c r="XF95" s="157">
        <v>48</v>
      </c>
      <c r="XG95" s="157">
        <v>21</v>
      </c>
      <c r="XH95" s="157">
        <v>20</v>
      </c>
      <c r="XI95" s="157">
        <v>7</v>
      </c>
      <c r="XM95" s="157" t="s">
        <v>35</v>
      </c>
      <c r="XN95" s="157">
        <v>48</v>
      </c>
      <c r="XO95" s="157">
        <v>21</v>
      </c>
      <c r="XP95" s="157">
        <v>20</v>
      </c>
      <c r="XQ95" s="157">
        <v>7</v>
      </c>
      <c r="XU95" s="157" t="s">
        <v>35</v>
      </c>
      <c r="XV95" s="157">
        <v>48</v>
      </c>
      <c r="XW95" s="157">
        <v>21</v>
      </c>
      <c r="XX95" s="157">
        <v>20</v>
      </c>
      <c r="XY95" s="157">
        <v>7</v>
      </c>
      <c r="YB95" s="195"/>
      <c r="YC95" s="157" t="s">
        <v>35</v>
      </c>
      <c r="YD95" s="157">
        <v>48</v>
      </c>
      <c r="YE95" s="157">
        <v>21</v>
      </c>
      <c r="YF95" s="157">
        <v>20</v>
      </c>
      <c r="YG95" s="157">
        <v>7</v>
      </c>
      <c r="YK95" s="157" t="s">
        <v>35</v>
      </c>
      <c r="YL95" s="157">
        <v>48</v>
      </c>
      <c r="YM95" s="157">
        <v>21</v>
      </c>
      <c r="YN95" s="157">
        <v>20</v>
      </c>
      <c r="YO95" s="157">
        <v>7</v>
      </c>
      <c r="YR95" s="195"/>
      <c r="YS95" s="157" t="s">
        <v>35</v>
      </c>
      <c r="YT95" s="157">
        <v>48</v>
      </c>
      <c r="YU95" s="157">
        <v>21</v>
      </c>
      <c r="YV95" s="157">
        <v>20</v>
      </c>
      <c r="YW95" s="157">
        <v>7</v>
      </c>
      <c r="ZA95" s="157" t="s">
        <v>35</v>
      </c>
      <c r="ZB95" s="157">
        <v>48</v>
      </c>
      <c r="ZC95" s="157">
        <v>21</v>
      </c>
      <c r="ZD95" s="157">
        <v>20</v>
      </c>
      <c r="ZE95" s="157">
        <v>7</v>
      </c>
      <c r="ZH95" s="195"/>
      <c r="ZI95" s="157" t="s">
        <v>35</v>
      </c>
      <c r="ZJ95" s="157">
        <v>48</v>
      </c>
      <c r="ZK95" s="157">
        <v>21</v>
      </c>
      <c r="ZL95" s="157">
        <v>20</v>
      </c>
      <c r="ZM95" s="157">
        <v>7</v>
      </c>
    </row>
    <row r="96" spans="13:690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  <c r="WO96" s="157" t="s">
        <v>39</v>
      </c>
      <c r="WP96" s="157">
        <v>12</v>
      </c>
      <c r="WQ96" s="157">
        <v>9</v>
      </c>
      <c r="WR96" s="157">
        <v>3</v>
      </c>
      <c r="WS96" s="157">
        <v>0</v>
      </c>
      <c r="WW96" s="157" t="s">
        <v>39</v>
      </c>
      <c r="WX96" s="157">
        <v>12</v>
      </c>
      <c r="WY96" s="157">
        <v>9</v>
      </c>
      <c r="WZ96" s="157">
        <v>3</v>
      </c>
      <c r="XA96" s="157">
        <v>0</v>
      </c>
      <c r="XE96" s="157" t="s">
        <v>39</v>
      </c>
      <c r="XF96" s="157">
        <v>12</v>
      </c>
      <c r="XG96" s="157">
        <v>9</v>
      </c>
      <c r="XH96" s="157">
        <v>3</v>
      </c>
      <c r="XI96" s="157">
        <v>0</v>
      </c>
      <c r="XM96" s="157" t="s">
        <v>39</v>
      </c>
      <c r="XN96" s="157">
        <v>12</v>
      </c>
      <c r="XO96" s="157">
        <v>9</v>
      </c>
      <c r="XP96" s="157">
        <v>3</v>
      </c>
      <c r="XQ96" s="157">
        <v>0</v>
      </c>
      <c r="XU96" s="157" t="s">
        <v>39</v>
      </c>
      <c r="XV96" s="157">
        <v>12</v>
      </c>
      <c r="XW96" s="157">
        <v>9</v>
      </c>
      <c r="XX96" s="157">
        <v>3</v>
      </c>
      <c r="XY96" s="157">
        <v>0</v>
      </c>
      <c r="YC96" s="157" t="s">
        <v>39</v>
      </c>
      <c r="YD96" s="157">
        <v>12</v>
      </c>
      <c r="YE96" s="157">
        <v>9</v>
      </c>
      <c r="YF96" s="157">
        <v>3</v>
      </c>
      <c r="YG96" s="157">
        <v>0</v>
      </c>
      <c r="YK96" s="157" t="s">
        <v>39</v>
      </c>
      <c r="YL96" s="157">
        <v>12</v>
      </c>
      <c r="YM96" s="157">
        <v>9</v>
      </c>
      <c r="YN96" s="157">
        <v>3</v>
      </c>
      <c r="YO96" s="157">
        <v>0</v>
      </c>
      <c r="YS96" s="157" t="s">
        <v>39</v>
      </c>
      <c r="YT96" s="157">
        <v>12</v>
      </c>
      <c r="YU96" s="157">
        <v>9</v>
      </c>
      <c r="YV96" s="157">
        <v>3</v>
      </c>
      <c r="YW96" s="157">
        <v>0</v>
      </c>
      <c r="ZA96" s="157" t="s">
        <v>39</v>
      </c>
      <c r="ZB96" s="157">
        <v>12</v>
      </c>
      <c r="ZC96" s="157">
        <v>9</v>
      </c>
      <c r="ZD96" s="157">
        <v>3</v>
      </c>
      <c r="ZE96" s="157">
        <v>0</v>
      </c>
      <c r="ZI96" s="157" t="s">
        <v>39</v>
      </c>
      <c r="ZJ96" s="157">
        <v>12</v>
      </c>
      <c r="ZK96" s="157">
        <v>9</v>
      </c>
      <c r="ZL96" s="157">
        <v>3</v>
      </c>
      <c r="ZM96" s="157">
        <v>0</v>
      </c>
    </row>
    <row r="97" spans="13:689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  <c r="WO97" s="157" t="s">
        <v>65</v>
      </c>
      <c r="WP97" s="157">
        <v>381</v>
      </c>
      <c r="WQ97" s="157">
        <v>296</v>
      </c>
      <c r="WR97" s="157">
        <v>55</v>
      </c>
      <c r="WS97" s="157">
        <v>30</v>
      </c>
      <c r="WW97" s="157" t="s">
        <v>65</v>
      </c>
      <c r="WX97" s="157">
        <v>381</v>
      </c>
      <c r="WY97" s="157">
        <v>296</v>
      </c>
      <c r="WZ97" s="157">
        <v>55</v>
      </c>
      <c r="XA97" s="157">
        <v>30</v>
      </c>
      <c r="XE97" s="157" t="s">
        <v>65</v>
      </c>
      <c r="XF97" s="157">
        <v>381</v>
      </c>
      <c r="XG97" s="157">
        <v>296</v>
      </c>
      <c r="XH97" s="157">
        <v>55</v>
      </c>
      <c r="XI97" s="157">
        <v>30</v>
      </c>
      <c r="XM97" s="157" t="s">
        <v>65</v>
      </c>
      <c r="XN97" s="157">
        <v>381</v>
      </c>
      <c r="XO97" s="157">
        <v>296</v>
      </c>
      <c r="XP97" s="157">
        <v>55</v>
      </c>
      <c r="XQ97" s="157">
        <v>30</v>
      </c>
      <c r="XU97" s="157" t="s">
        <v>65</v>
      </c>
      <c r="XV97" s="157">
        <v>381</v>
      </c>
      <c r="XW97" s="157">
        <v>296</v>
      </c>
      <c r="XX97" s="157">
        <v>55</v>
      </c>
      <c r="XY97" s="157">
        <v>30</v>
      </c>
      <c r="YB97" s="195"/>
      <c r="YC97" s="157" t="s">
        <v>65</v>
      </c>
      <c r="YD97" s="157">
        <v>381</v>
      </c>
      <c r="YE97" s="157">
        <v>296</v>
      </c>
      <c r="YF97" s="157">
        <v>55</v>
      </c>
      <c r="YG97" s="157">
        <v>30</v>
      </c>
      <c r="YK97" s="157" t="s">
        <v>65</v>
      </c>
      <c r="YL97" s="157">
        <v>381</v>
      </c>
      <c r="YM97" s="157">
        <v>296</v>
      </c>
      <c r="YN97" s="157">
        <v>55</v>
      </c>
      <c r="YO97" s="157">
        <v>30</v>
      </c>
      <c r="YR97" s="195"/>
      <c r="YS97" s="157" t="s">
        <v>65</v>
      </c>
      <c r="YT97" s="157">
        <v>381</v>
      </c>
      <c r="YU97" s="157">
        <v>296</v>
      </c>
      <c r="YV97" s="157">
        <v>55</v>
      </c>
      <c r="YW97" s="157">
        <v>30</v>
      </c>
      <c r="ZA97" s="157" t="s">
        <v>65</v>
      </c>
      <c r="ZB97" s="157">
        <v>381</v>
      </c>
      <c r="ZC97" s="157">
        <v>296</v>
      </c>
      <c r="ZD97" s="157">
        <v>55</v>
      </c>
      <c r="ZE97" s="157">
        <v>30</v>
      </c>
      <c r="ZH97" s="195"/>
      <c r="ZI97" s="157" t="s">
        <v>65</v>
      </c>
      <c r="ZJ97" s="157">
        <v>381</v>
      </c>
      <c r="ZK97" s="157">
        <v>296</v>
      </c>
      <c r="ZL97" s="157">
        <v>55</v>
      </c>
      <c r="ZM97" s="157">
        <v>30</v>
      </c>
    </row>
    <row r="98" spans="13:689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  <c r="WO98" s="157" t="s">
        <v>70</v>
      </c>
      <c r="WP98" s="157">
        <v>270</v>
      </c>
      <c r="WQ98" s="157">
        <v>0</v>
      </c>
      <c r="WR98" s="157">
        <v>0</v>
      </c>
      <c r="WS98" s="157">
        <v>270</v>
      </c>
      <c r="WW98" s="157" t="s">
        <v>70</v>
      </c>
      <c r="WX98" s="157">
        <v>270</v>
      </c>
      <c r="WY98" s="157">
        <v>0</v>
      </c>
      <c r="WZ98" s="157">
        <v>0</v>
      </c>
      <c r="XA98" s="157">
        <v>270</v>
      </c>
      <c r="XE98" s="157" t="s">
        <v>70</v>
      </c>
      <c r="XF98" s="157">
        <v>270</v>
      </c>
      <c r="XG98" s="157">
        <v>0</v>
      </c>
      <c r="XH98" s="157">
        <v>0</v>
      </c>
      <c r="XI98" s="157">
        <v>270</v>
      </c>
      <c r="XM98" s="157" t="s">
        <v>70</v>
      </c>
      <c r="XN98" s="157">
        <v>270</v>
      </c>
      <c r="XO98" s="157">
        <v>0</v>
      </c>
      <c r="XP98" s="157">
        <v>0</v>
      </c>
      <c r="XQ98" s="157">
        <v>270</v>
      </c>
      <c r="XU98" s="157" t="s">
        <v>70</v>
      </c>
      <c r="XV98" s="157">
        <v>270</v>
      </c>
      <c r="XW98" s="157">
        <v>0</v>
      </c>
      <c r="XX98" s="157">
        <v>0</v>
      </c>
      <c r="XY98" s="157">
        <v>270</v>
      </c>
      <c r="YB98" s="195"/>
      <c r="YC98" s="157" t="s">
        <v>70</v>
      </c>
      <c r="YD98" s="157">
        <v>270</v>
      </c>
      <c r="YE98" s="157">
        <v>0</v>
      </c>
      <c r="YF98" s="157">
        <v>0</v>
      </c>
      <c r="YG98" s="157">
        <v>270</v>
      </c>
      <c r="YK98" s="157" t="s">
        <v>70</v>
      </c>
      <c r="YL98" s="157">
        <v>270</v>
      </c>
      <c r="YM98" s="157">
        <v>0</v>
      </c>
      <c r="YN98" s="157">
        <v>0</v>
      </c>
      <c r="YO98" s="157">
        <v>270</v>
      </c>
      <c r="YR98" s="195"/>
      <c r="YS98" s="157" t="s">
        <v>70</v>
      </c>
      <c r="YT98" s="157">
        <v>270</v>
      </c>
      <c r="YU98" s="157">
        <v>0</v>
      </c>
      <c r="YV98" s="157">
        <v>0</v>
      </c>
      <c r="YW98" s="157">
        <v>270</v>
      </c>
      <c r="ZA98" s="157" t="s">
        <v>70</v>
      </c>
      <c r="ZB98" s="157">
        <v>270</v>
      </c>
      <c r="ZC98" s="157">
        <v>0</v>
      </c>
      <c r="ZD98" s="157">
        <v>0</v>
      </c>
      <c r="ZE98" s="157">
        <v>270</v>
      </c>
      <c r="ZH98" s="195"/>
      <c r="ZI98" s="157" t="s">
        <v>70</v>
      </c>
      <c r="ZJ98" s="157">
        <v>270</v>
      </c>
      <c r="ZK98" s="157">
        <v>0</v>
      </c>
      <c r="ZL98" s="157">
        <v>0</v>
      </c>
      <c r="ZM98" s="157">
        <v>270</v>
      </c>
    </row>
    <row r="99" spans="13:689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  <c r="WO99" s="157" t="s">
        <v>72</v>
      </c>
      <c r="WP99" s="157">
        <v>85</v>
      </c>
      <c r="WQ99" s="157">
        <v>53</v>
      </c>
      <c r="WR99" s="157">
        <v>2</v>
      </c>
      <c r="WS99" s="157">
        <v>30</v>
      </c>
      <c r="WW99" s="157" t="s">
        <v>72</v>
      </c>
      <c r="WX99" s="157">
        <v>85</v>
      </c>
      <c r="WY99" s="157">
        <v>53</v>
      </c>
      <c r="WZ99" s="157">
        <v>2</v>
      </c>
      <c r="XA99" s="157">
        <v>30</v>
      </c>
      <c r="XE99" s="157" t="s">
        <v>72</v>
      </c>
      <c r="XF99" s="157">
        <v>85</v>
      </c>
      <c r="XG99" s="157">
        <v>53</v>
      </c>
      <c r="XH99" s="157">
        <v>2</v>
      </c>
      <c r="XI99" s="157">
        <v>30</v>
      </c>
      <c r="XM99" s="157" t="s">
        <v>72</v>
      </c>
      <c r="XN99" s="157">
        <v>85</v>
      </c>
      <c r="XO99" s="157">
        <v>53</v>
      </c>
      <c r="XP99" s="157">
        <v>2</v>
      </c>
      <c r="XQ99" s="157">
        <v>30</v>
      </c>
      <c r="XU99" s="157" t="s">
        <v>72</v>
      </c>
      <c r="XV99" s="157">
        <v>85</v>
      </c>
      <c r="XW99" s="157">
        <v>53</v>
      </c>
      <c r="XX99" s="157">
        <v>2</v>
      </c>
      <c r="XY99" s="157">
        <v>30</v>
      </c>
      <c r="YB99" s="195"/>
      <c r="YC99" s="157" t="s">
        <v>72</v>
      </c>
      <c r="YD99" s="157">
        <v>85</v>
      </c>
      <c r="YE99" s="157">
        <v>53</v>
      </c>
      <c r="YF99" s="157">
        <v>2</v>
      </c>
      <c r="YG99" s="157">
        <v>30</v>
      </c>
      <c r="YK99" s="157" t="s">
        <v>72</v>
      </c>
      <c r="YL99" s="157">
        <v>85</v>
      </c>
      <c r="YM99" s="157">
        <v>53</v>
      </c>
      <c r="YN99" s="157">
        <v>2</v>
      </c>
      <c r="YO99" s="157">
        <v>30</v>
      </c>
      <c r="YR99" s="195"/>
      <c r="YS99" s="157" t="s">
        <v>72</v>
      </c>
      <c r="YT99" s="157">
        <v>85</v>
      </c>
      <c r="YU99" s="157">
        <v>53</v>
      </c>
      <c r="YV99" s="157">
        <v>2</v>
      </c>
      <c r="YW99" s="157">
        <v>30</v>
      </c>
      <c r="ZA99" s="157" t="s">
        <v>72</v>
      </c>
      <c r="ZB99" s="157">
        <v>85</v>
      </c>
      <c r="ZC99" s="157">
        <v>53</v>
      </c>
      <c r="ZD99" s="157">
        <v>2</v>
      </c>
      <c r="ZE99" s="157">
        <v>30</v>
      </c>
      <c r="ZH99" s="195"/>
      <c r="ZI99" s="157" t="s">
        <v>72</v>
      </c>
      <c r="ZJ99" s="157">
        <v>85</v>
      </c>
      <c r="ZK99" s="157">
        <v>53</v>
      </c>
      <c r="ZL99" s="157">
        <v>2</v>
      </c>
      <c r="ZM99" s="157">
        <v>30</v>
      </c>
    </row>
    <row r="100" spans="13:689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  <c r="WO100" s="157" t="s">
        <v>270</v>
      </c>
      <c r="WP100" s="157">
        <v>144</v>
      </c>
      <c r="WQ100" s="157">
        <v>115</v>
      </c>
      <c r="WR100" s="157">
        <v>3</v>
      </c>
      <c r="WS100" s="157">
        <v>26</v>
      </c>
      <c r="WW100" s="157" t="s">
        <v>270</v>
      </c>
      <c r="WX100" s="157">
        <v>144</v>
      </c>
      <c r="WY100" s="157">
        <v>115</v>
      </c>
      <c r="WZ100" s="157">
        <v>3</v>
      </c>
      <c r="XA100" s="157">
        <v>26</v>
      </c>
      <c r="XE100" s="157" t="s">
        <v>270</v>
      </c>
      <c r="XF100" s="157">
        <v>144</v>
      </c>
      <c r="XG100" s="157">
        <v>115</v>
      </c>
      <c r="XH100" s="157">
        <v>3</v>
      </c>
      <c r="XI100" s="157">
        <v>26</v>
      </c>
      <c r="XM100" s="157" t="s">
        <v>270</v>
      </c>
      <c r="XN100" s="157">
        <v>144</v>
      </c>
      <c r="XO100" s="157">
        <v>115</v>
      </c>
      <c r="XP100" s="157">
        <v>3</v>
      </c>
      <c r="XQ100" s="157">
        <v>26</v>
      </c>
      <c r="XU100" s="157" t="s">
        <v>270</v>
      </c>
      <c r="XV100" s="157">
        <v>144</v>
      </c>
      <c r="XW100" s="157">
        <v>115</v>
      </c>
      <c r="XX100" s="157">
        <v>3</v>
      </c>
      <c r="XY100" s="157">
        <v>26</v>
      </c>
      <c r="YC100" s="157" t="s">
        <v>270</v>
      </c>
      <c r="YD100" s="157">
        <v>144</v>
      </c>
      <c r="YE100" s="157">
        <v>115</v>
      </c>
      <c r="YF100" s="157">
        <v>3</v>
      </c>
      <c r="YG100" s="157">
        <v>26</v>
      </c>
      <c r="YK100" s="157" t="s">
        <v>270</v>
      </c>
      <c r="YL100" s="157">
        <v>144</v>
      </c>
      <c r="YM100" s="157">
        <v>115</v>
      </c>
      <c r="YN100" s="157">
        <v>3</v>
      </c>
      <c r="YO100" s="157">
        <v>26</v>
      </c>
      <c r="YS100" s="157" t="s">
        <v>270</v>
      </c>
      <c r="YT100" s="157">
        <v>144</v>
      </c>
      <c r="YU100" s="157">
        <v>115</v>
      </c>
      <c r="YV100" s="157">
        <v>3</v>
      </c>
      <c r="YW100" s="157">
        <v>26</v>
      </c>
      <c r="ZA100" s="157" t="s">
        <v>270</v>
      </c>
      <c r="ZB100" s="157">
        <v>144</v>
      </c>
      <c r="ZC100" s="157">
        <v>115</v>
      </c>
      <c r="ZD100" s="157">
        <v>3</v>
      </c>
      <c r="ZE100" s="157">
        <v>26</v>
      </c>
      <c r="ZI100" s="157" t="s">
        <v>270</v>
      </c>
      <c r="ZJ100" s="157">
        <v>144</v>
      </c>
      <c r="ZK100" s="157">
        <v>115</v>
      </c>
      <c r="ZL100" s="157">
        <v>3</v>
      </c>
      <c r="ZM100" s="157">
        <v>26</v>
      </c>
    </row>
    <row r="101" spans="13:689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  <c r="WO101" s="157" t="s">
        <v>82</v>
      </c>
      <c r="WP101" s="157">
        <v>71</v>
      </c>
      <c r="WQ101" s="157">
        <v>45</v>
      </c>
      <c r="WR101" s="157">
        <v>8</v>
      </c>
      <c r="WS101" s="157">
        <v>18</v>
      </c>
      <c r="WW101" s="157" t="s">
        <v>82</v>
      </c>
      <c r="WX101" s="157">
        <v>71</v>
      </c>
      <c r="WY101" s="157">
        <v>45</v>
      </c>
      <c r="WZ101" s="157">
        <v>8</v>
      </c>
      <c r="XA101" s="157">
        <v>18</v>
      </c>
      <c r="XE101" s="157" t="s">
        <v>82</v>
      </c>
      <c r="XF101" s="157">
        <v>71</v>
      </c>
      <c r="XG101" s="157">
        <v>45</v>
      </c>
      <c r="XH101" s="157">
        <v>8</v>
      </c>
      <c r="XI101" s="157">
        <v>18</v>
      </c>
      <c r="XM101" s="157" t="s">
        <v>82</v>
      </c>
      <c r="XN101" s="157">
        <v>71</v>
      </c>
      <c r="XO101" s="157">
        <v>45</v>
      </c>
      <c r="XP101" s="157">
        <v>8</v>
      </c>
      <c r="XQ101" s="157">
        <v>18</v>
      </c>
      <c r="XU101" s="157" t="s">
        <v>82</v>
      </c>
      <c r="XV101" s="157">
        <v>71</v>
      </c>
      <c r="XW101" s="157">
        <v>45</v>
      </c>
      <c r="XX101" s="157">
        <v>8</v>
      </c>
      <c r="XY101" s="157">
        <v>18</v>
      </c>
      <c r="YC101" s="157" t="s">
        <v>82</v>
      </c>
      <c r="YD101" s="157">
        <v>71</v>
      </c>
      <c r="YE101" s="157">
        <v>45</v>
      </c>
      <c r="YF101" s="157">
        <v>8</v>
      </c>
      <c r="YG101" s="157">
        <v>18</v>
      </c>
      <c r="YK101" s="157" t="s">
        <v>82</v>
      </c>
      <c r="YL101" s="157">
        <v>71</v>
      </c>
      <c r="YM101" s="157">
        <v>45</v>
      </c>
      <c r="YN101" s="157">
        <v>8</v>
      </c>
      <c r="YO101" s="157">
        <v>18</v>
      </c>
      <c r="YS101" s="157" t="s">
        <v>82</v>
      </c>
      <c r="YT101" s="157">
        <v>71</v>
      </c>
      <c r="YU101" s="157">
        <v>45</v>
      </c>
      <c r="YV101" s="157">
        <v>8</v>
      </c>
      <c r="YW101" s="157">
        <v>18</v>
      </c>
      <c r="ZA101" s="157" t="s">
        <v>82</v>
      </c>
      <c r="ZB101" s="157">
        <v>71</v>
      </c>
      <c r="ZC101" s="157">
        <v>45</v>
      </c>
      <c r="ZD101" s="157">
        <v>8</v>
      </c>
      <c r="ZE101" s="157">
        <v>18</v>
      </c>
      <c r="ZI101" s="157" t="s">
        <v>82</v>
      </c>
      <c r="ZJ101" s="157">
        <v>71</v>
      </c>
      <c r="ZK101" s="157">
        <v>45</v>
      </c>
      <c r="ZL101" s="157">
        <v>8</v>
      </c>
      <c r="ZM101" s="157">
        <v>18</v>
      </c>
    </row>
    <row r="102" spans="13:689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689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689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689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689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>OQ106/OP106</f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689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>OQ107/OP107</f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  <c r="YB107" s="195"/>
      <c r="YR107" s="195"/>
      <c r="ZH107" s="195"/>
    </row>
    <row r="108" spans="13:689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>OQ108/OP108</f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  <c r="YB108" s="195"/>
      <c r="YR108" s="195"/>
      <c r="ZH108" s="195"/>
    </row>
    <row r="109" spans="13:689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  <c r="YB109" s="195"/>
      <c r="YR109" s="195"/>
      <c r="ZH109" s="195"/>
    </row>
    <row r="110" spans="13:689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  <c r="YB110" s="195"/>
      <c r="YR110" s="195"/>
      <c r="ZH110" s="195"/>
    </row>
    <row r="111" spans="13:689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  <c r="YB111" s="195"/>
      <c r="YR111" s="195"/>
      <c r="ZH111" s="195"/>
    </row>
    <row r="112" spans="13:689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  <c r="YB112" s="195"/>
      <c r="YR112" s="195"/>
      <c r="ZH112" s="195"/>
    </row>
    <row r="113" spans="13:684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  <c r="YB113" s="195"/>
      <c r="YR113" s="195"/>
      <c r="ZH113" s="195"/>
    </row>
    <row r="114" spans="13:684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  <c r="YB114" s="195"/>
      <c r="YR114" s="195"/>
      <c r="ZH114" s="195"/>
    </row>
    <row r="115" spans="13:684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  <c r="YB115" s="195"/>
      <c r="YR115" s="195"/>
      <c r="ZH115" s="195"/>
    </row>
    <row r="116" spans="13:684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  <c r="YB116" s="195"/>
      <c r="YR116" s="195"/>
      <c r="ZH116" s="195"/>
    </row>
    <row r="117" spans="13:684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  <c r="YB117" s="195"/>
      <c r="YR117" s="195"/>
      <c r="ZH117" s="195"/>
    </row>
    <row r="118" spans="13:684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  <c r="YB118" s="195"/>
      <c r="YR118" s="195"/>
      <c r="ZH118" s="195"/>
    </row>
    <row r="119" spans="13:684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  <c r="YB119" s="195"/>
      <c r="YR119" s="195"/>
      <c r="ZH119" s="195"/>
    </row>
    <row r="120" spans="13:684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  <c r="YB120" s="195"/>
      <c r="YR120" s="195"/>
      <c r="ZH120" s="195"/>
    </row>
    <row r="121" spans="13:684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  <c r="YB121" s="195"/>
      <c r="YR121" s="195"/>
      <c r="ZH121" s="195"/>
    </row>
    <row r="122" spans="13:684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684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684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684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684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684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684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autoFilter ref="A2:XK2"/>
  <mergeCells count="14">
    <mergeCell ref="NE1:NF1"/>
    <mergeCell ref="NL1:NM1"/>
    <mergeCell ref="MN1:MO1"/>
    <mergeCell ref="MV1:MW1"/>
    <mergeCell ref="MF1:MG1"/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</mergeCells>
  <phoneticPr fontId="11" type="noConversion"/>
  <conditionalFormatting sqref="JU1:JU19 JU86:JU87 JU21:JU58 JU60:JU72 JU74:JU79">
    <cfRule type="cellIs" dxfId="377" priority="399" operator="equal">
      <formula>799</formula>
    </cfRule>
    <cfRule type="uniqueValues" priority="400"/>
  </conditionalFormatting>
  <conditionalFormatting sqref="JU80:JU85">
    <cfRule type="cellIs" dxfId="376" priority="395" operator="equal">
      <formula>799</formula>
    </cfRule>
    <cfRule type="uniqueValues" priority="398"/>
  </conditionalFormatting>
  <conditionalFormatting sqref="JU80:JU85 JY80:JY85">
    <cfRule type="uniqueValues" priority="397"/>
  </conditionalFormatting>
  <conditionalFormatting sqref="JU80:JU85">
    <cfRule type="cellIs" dxfId="375" priority="396" operator="equal">
      <formula>799</formula>
    </cfRule>
  </conditionalFormatting>
  <conditionalFormatting sqref="JU96:JU99">
    <cfRule type="cellIs" dxfId="374" priority="393" operator="equal">
      <formula>799</formula>
    </cfRule>
    <cfRule type="uniqueValues" priority="394"/>
  </conditionalFormatting>
  <conditionalFormatting sqref="JU100">
    <cfRule type="cellIs" dxfId="373" priority="391" operator="equal">
      <formula>799</formula>
    </cfRule>
    <cfRule type="uniqueValues" priority="392"/>
  </conditionalFormatting>
  <conditionalFormatting sqref="JU101">
    <cfRule type="cellIs" dxfId="372" priority="389" operator="equal">
      <formula>799</formula>
    </cfRule>
    <cfRule type="uniqueValues" priority="390"/>
  </conditionalFormatting>
  <conditionalFormatting sqref="JU102">
    <cfRule type="cellIs" dxfId="371" priority="387" operator="equal">
      <formula>799</formula>
    </cfRule>
    <cfRule type="uniqueValues" priority="388"/>
  </conditionalFormatting>
  <conditionalFormatting sqref="JU103">
    <cfRule type="cellIs" dxfId="370" priority="385" operator="equal">
      <formula>799</formula>
    </cfRule>
    <cfRule type="uniqueValues" priority="386"/>
  </conditionalFormatting>
  <conditionalFormatting sqref="JU104">
    <cfRule type="cellIs" dxfId="369" priority="383" operator="equal">
      <formula>799</formula>
    </cfRule>
    <cfRule type="uniqueValues" priority="384"/>
  </conditionalFormatting>
  <conditionalFormatting sqref="KC4">
    <cfRule type="cellIs" dxfId="368" priority="381" operator="equal">
      <formula>799</formula>
    </cfRule>
    <cfRule type="uniqueValues" priority="382"/>
  </conditionalFormatting>
  <conditionalFormatting sqref="KC9">
    <cfRule type="cellIs" dxfId="367" priority="379" operator="equal">
      <formula>799</formula>
    </cfRule>
    <cfRule type="uniqueValues" priority="380"/>
  </conditionalFormatting>
  <conditionalFormatting sqref="KC11">
    <cfRule type="cellIs" dxfId="366" priority="377" operator="equal">
      <formula>799</formula>
    </cfRule>
    <cfRule type="uniqueValues" priority="378"/>
  </conditionalFormatting>
  <conditionalFormatting sqref="KC12">
    <cfRule type="cellIs" dxfId="365" priority="375" operator="equal">
      <formula>799</formula>
    </cfRule>
    <cfRule type="uniqueValues" priority="376"/>
  </conditionalFormatting>
  <conditionalFormatting sqref="KC14">
    <cfRule type="cellIs" dxfId="364" priority="373" operator="equal">
      <formula>799</formula>
    </cfRule>
    <cfRule type="uniqueValues" priority="374"/>
  </conditionalFormatting>
  <conditionalFormatting sqref="KC17">
    <cfRule type="cellIs" dxfId="363" priority="371" operator="equal">
      <formula>799</formula>
    </cfRule>
    <cfRule type="uniqueValues" priority="372"/>
  </conditionalFormatting>
  <conditionalFormatting sqref="KC22">
    <cfRule type="cellIs" dxfId="362" priority="369" operator="equal">
      <formula>799</formula>
    </cfRule>
    <cfRule type="uniqueValues" priority="370"/>
  </conditionalFormatting>
  <conditionalFormatting sqref="KC31">
    <cfRule type="cellIs" dxfId="361" priority="367" operator="equal">
      <formula>799</formula>
    </cfRule>
    <cfRule type="uniqueValues" priority="368"/>
  </conditionalFormatting>
  <conditionalFormatting sqref="KC42">
    <cfRule type="cellIs" dxfId="360" priority="365" operator="equal">
      <formula>799</formula>
    </cfRule>
    <cfRule type="uniqueValues" priority="366"/>
  </conditionalFormatting>
  <conditionalFormatting sqref="KC43">
    <cfRule type="cellIs" dxfId="359" priority="363" operator="equal">
      <formula>799</formula>
    </cfRule>
    <cfRule type="uniqueValues" priority="364"/>
  </conditionalFormatting>
  <conditionalFormatting sqref="KK4">
    <cfRule type="cellIs" dxfId="358" priority="361" operator="equal">
      <formula>799</formula>
    </cfRule>
    <cfRule type="uniqueValues" priority="362"/>
  </conditionalFormatting>
  <conditionalFormatting sqref="KK9">
    <cfRule type="cellIs" dxfId="357" priority="359" operator="equal">
      <formula>799</formula>
    </cfRule>
    <cfRule type="uniqueValues" priority="360"/>
  </conditionalFormatting>
  <conditionalFormatting sqref="KK11">
    <cfRule type="cellIs" dxfId="356" priority="357" operator="equal">
      <formula>799</formula>
    </cfRule>
    <cfRule type="uniqueValues" priority="358"/>
  </conditionalFormatting>
  <conditionalFormatting sqref="KK12">
    <cfRule type="cellIs" dxfId="355" priority="355" operator="equal">
      <formula>799</formula>
    </cfRule>
    <cfRule type="uniqueValues" priority="356"/>
  </conditionalFormatting>
  <conditionalFormatting sqref="KK14">
    <cfRule type="cellIs" dxfId="354" priority="353" operator="equal">
      <formula>799</formula>
    </cfRule>
    <cfRule type="uniqueValues" priority="354"/>
  </conditionalFormatting>
  <conditionalFormatting sqref="KK17">
    <cfRule type="cellIs" dxfId="353" priority="351" operator="equal">
      <formula>799</formula>
    </cfRule>
    <cfRule type="uniqueValues" priority="352"/>
  </conditionalFormatting>
  <conditionalFormatting sqref="KK22">
    <cfRule type="cellIs" dxfId="352" priority="349" operator="equal">
      <formula>799</formula>
    </cfRule>
    <cfRule type="uniqueValues" priority="350"/>
  </conditionalFormatting>
  <conditionalFormatting sqref="KK31">
    <cfRule type="cellIs" dxfId="351" priority="347" operator="equal">
      <formula>799</formula>
    </cfRule>
    <cfRule type="uniqueValues" priority="348"/>
  </conditionalFormatting>
  <conditionalFormatting sqref="KK42">
    <cfRule type="cellIs" dxfId="350" priority="345" operator="equal">
      <formula>799</formula>
    </cfRule>
    <cfRule type="uniqueValues" priority="346"/>
  </conditionalFormatting>
  <conditionalFormatting sqref="KK43">
    <cfRule type="cellIs" dxfId="349" priority="343" operator="equal">
      <formula>799</formula>
    </cfRule>
    <cfRule type="uniqueValues" priority="344"/>
  </conditionalFormatting>
  <conditionalFormatting sqref="LQ4">
    <cfRule type="cellIs" dxfId="348" priority="341" operator="equal">
      <formula>799</formula>
    </cfRule>
    <cfRule type="uniqueValues" priority="342"/>
  </conditionalFormatting>
  <conditionalFormatting sqref="LI4">
    <cfRule type="cellIs" dxfId="347" priority="339" operator="equal">
      <formula>799</formula>
    </cfRule>
    <cfRule type="uniqueValues" priority="340"/>
  </conditionalFormatting>
  <conditionalFormatting sqref="LI9">
    <cfRule type="cellIs" dxfId="346" priority="337" operator="equal">
      <formula>799</formula>
    </cfRule>
    <cfRule type="uniqueValues" priority="338"/>
  </conditionalFormatting>
  <conditionalFormatting sqref="LI11">
    <cfRule type="cellIs" dxfId="345" priority="335" operator="equal">
      <formula>799</formula>
    </cfRule>
    <cfRule type="uniqueValues" priority="336"/>
  </conditionalFormatting>
  <conditionalFormatting sqref="LI12">
    <cfRule type="cellIs" dxfId="344" priority="333" operator="equal">
      <formula>799</formula>
    </cfRule>
    <cfRule type="uniqueValues" priority="334"/>
  </conditionalFormatting>
  <conditionalFormatting sqref="LI14">
    <cfRule type="cellIs" dxfId="343" priority="331" operator="equal">
      <formula>799</formula>
    </cfRule>
    <cfRule type="uniqueValues" priority="332"/>
  </conditionalFormatting>
  <conditionalFormatting sqref="LI17">
    <cfRule type="cellIs" dxfId="342" priority="329" operator="equal">
      <formula>799</formula>
    </cfRule>
    <cfRule type="uniqueValues" priority="330"/>
  </conditionalFormatting>
  <conditionalFormatting sqref="LI22">
    <cfRule type="cellIs" dxfId="341" priority="327" operator="equal">
      <formula>799</formula>
    </cfRule>
    <cfRule type="uniqueValues" priority="328"/>
  </conditionalFormatting>
  <conditionalFormatting sqref="LI42">
    <cfRule type="cellIs" dxfId="340" priority="325" operator="equal">
      <formula>799</formula>
    </cfRule>
    <cfRule type="uniqueValues" priority="326"/>
  </conditionalFormatting>
  <conditionalFormatting sqref="LI31">
    <cfRule type="cellIs" dxfId="339" priority="323" operator="equal">
      <formula>799</formula>
    </cfRule>
    <cfRule type="uniqueValues" priority="324"/>
  </conditionalFormatting>
  <conditionalFormatting sqref="LY4">
    <cfRule type="cellIs" dxfId="338" priority="321" operator="equal">
      <formula>799</formula>
    </cfRule>
    <cfRule type="uniqueValues" priority="322"/>
  </conditionalFormatting>
  <conditionalFormatting sqref="MG4">
    <cfRule type="cellIs" dxfId="337" priority="319" operator="equal">
      <formula>799</formula>
    </cfRule>
    <cfRule type="uniqueValues" priority="320"/>
  </conditionalFormatting>
  <conditionalFormatting sqref="MG9">
    <cfRule type="cellIs" dxfId="336" priority="317" operator="equal">
      <formula>799</formula>
    </cfRule>
    <cfRule type="uniqueValues" priority="318"/>
  </conditionalFormatting>
  <conditionalFormatting sqref="MG11">
    <cfRule type="cellIs" dxfId="335" priority="315" operator="equal">
      <formula>799</formula>
    </cfRule>
    <cfRule type="uniqueValues" priority="316"/>
  </conditionalFormatting>
  <conditionalFormatting sqref="MG12">
    <cfRule type="cellIs" dxfId="334" priority="313" operator="equal">
      <formula>799</formula>
    </cfRule>
    <cfRule type="uniqueValues" priority="314"/>
  </conditionalFormatting>
  <conditionalFormatting sqref="MG17">
    <cfRule type="cellIs" dxfId="333" priority="311" operator="equal">
      <formula>799</formula>
    </cfRule>
    <cfRule type="uniqueValues" priority="312"/>
  </conditionalFormatting>
  <conditionalFormatting sqref="MG31">
    <cfRule type="cellIs" dxfId="332" priority="309" operator="equal">
      <formula>799</formula>
    </cfRule>
    <cfRule type="uniqueValues" priority="310"/>
  </conditionalFormatting>
  <conditionalFormatting sqref="MG42">
    <cfRule type="cellIs" dxfId="331" priority="307" operator="equal">
      <formula>799</formula>
    </cfRule>
    <cfRule type="uniqueValues" priority="308"/>
  </conditionalFormatting>
  <conditionalFormatting sqref="MO4">
    <cfRule type="cellIs" dxfId="330" priority="305" operator="equal">
      <formula>799</formula>
    </cfRule>
    <cfRule type="uniqueValues" priority="306"/>
  </conditionalFormatting>
  <conditionalFormatting sqref="MO9">
    <cfRule type="cellIs" dxfId="329" priority="303" operator="equal">
      <formula>799</formula>
    </cfRule>
    <cfRule type="uniqueValues" priority="304"/>
  </conditionalFormatting>
  <conditionalFormatting sqref="MO12">
    <cfRule type="cellIs" dxfId="328" priority="301" operator="equal">
      <formula>799</formula>
    </cfRule>
    <cfRule type="uniqueValues" priority="302"/>
  </conditionalFormatting>
  <conditionalFormatting sqref="MO17">
    <cfRule type="cellIs" dxfId="327" priority="299" operator="equal">
      <formula>799</formula>
    </cfRule>
    <cfRule type="uniqueValues" priority="300"/>
  </conditionalFormatting>
  <conditionalFormatting sqref="MO31">
    <cfRule type="cellIs" dxfId="326" priority="297" operator="equal">
      <formula>799</formula>
    </cfRule>
    <cfRule type="uniqueValues" priority="298"/>
  </conditionalFormatting>
  <conditionalFormatting sqref="MO42">
    <cfRule type="cellIs" dxfId="325" priority="295" operator="equal">
      <formula>799</formula>
    </cfRule>
    <cfRule type="uniqueValues" priority="296"/>
  </conditionalFormatting>
  <conditionalFormatting sqref="MW4">
    <cfRule type="cellIs" dxfId="324" priority="293" operator="equal">
      <formula>799</formula>
    </cfRule>
    <cfRule type="uniqueValues" priority="294"/>
  </conditionalFormatting>
  <conditionalFormatting sqref="MW9">
    <cfRule type="cellIs" dxfId="323" priority="291" operator="equal">
      <formula>799</formula>
    </cfRule>
    <cfRule type="uniqueValues" priority="292"/>
  </conditionalFormatting>
  <conditionalFormatting sqref="MW12">
    <cfRule type="cellIs" dxfId="322" priority="289" operator="equal">
      <formula>799</formula>
    </cfRule>
    <cfRule type="uniqueValues" priority="290"/>
  </conditionalFormatting>
  <conditionalFormatting sqref="NE4">
    <cfRule type="cellIs" dxfId="321" priority="287" operator="equal">
      <formula>799</formula>
    </cfRule>
    <cfRule type="uniqueValues" priority="288"/>
  </conditionalFormatting>
  <conditionalFormatting sqref="NE9">
    <cfRule type="cellIs" dxfId="320" priority="285" operator="equal">
      <formula>799</formula>
    </cfRule>
    <cfRule type="uniqueValues" priority="286"/>
  </conditionalFormatting>
  <conditionalFormatting sqref="NE12">
    <cfRule type="cellIs" dxfId="319" priority="283" operator="equal">
      <formula>799</formula>
    </cfRule>
    <cfRule type="uniqueValues" priority="284"/>
  </conditionalFormatting>
  <conditionalFormatting sqref="NM4">
    <cfRule type="cellIs" dxfId="318" priority="281" operator="equal">
      <formula>799</formula>
    </cfRule>
    <cfRule type="uniqueValues" priority="282"/>
  </conditionalFormatting>
  <conditionalFormatting sqref="NM9">
    <cfRule type="cellIs" dxfId="317" priority="279" operator="equal">
      <formula>799</formula>
    </cfRule>
    <cfRule type="uniqueValues" priority="280"/>
  </conditionalFormatting>
  <conditionalFormatting sqref="NM12">
    <cfRule type="cellIs" dxfId="316" priority="277" operator="equal">
      <formula>799</formula>
    </cfRule>
    <cfRule type="uniqueValues" priority="278"/>
  </conditionalFormatting>
  <conditionalFormatting sqref="OP4">
    <cfRule type="cellIs" dxfId="315" priority="275" operator="equal">
      <formula>799</formula>
    </cfRule>
    <cfRule type="uniqueValues" priority="276"/>
  </conditionalFormatting>
  <conditionalFormatting sqref="OP9">
    <cfRule type="cellIs" dxfId="314" priority="273" operator="equal">
      <formula>799</formula>
    </cfRule>
    <cfRule type="uniqueValues" priority="274"/>
  </conditionalFormatting>
  <conditionalFormatting sqref="OP12">
    <cfRule type="cellIs" dxfId="313" priority="271" operator="equal">
      <formula>799</formula>
    </cfRule>
    <cfRule type="uniqueValues" priority="272"/>
  </conditionalFormatting>
  <conditionalFormatting sqref="OX4">
    <cfRule type="cellIs" dxfId="312" priority="269" operator="equal">
      <formula>799</formula>
    </cfRule>
    <cfRule type="uniqueValues" priority="270"/>
  </conditionalFormatting>
  <conditionalFormatting sqref="OX9">
    <cfRule type="cellIs" dxfId="311" priority="267" operator="equal">
      <formula>799</formula>
    </cfRule>
    <cfRule type="uniqueValues" priority="268"/>
  </conditionalFormatting>
  <conditionalFormatting sqref="OX12">
    <cfRule type="cellIs" dxfId="310" priority="265" operator="equal">
      <formula>799</formula>
    </cfRule>
    <cfRule type="uniqueValues" priority="266"/>
  </conditionalFormatting>
  <conditionalFormatting sqref="PF4">
    <cfRule type="cellIs" dxfId="309" priority="263" operator="equal">
      <formula>799</formula>
    </cfRule>
    <cfRule type="uniqueValues" priority="264"/>
  </conditionalFormatting>
  <conditionalFormatting sqref="PF9">
    <cfRule type="cellIs" dxfId="308" priority="261" operator="equal">
      <formula>799</formula>
    </cfRule>
    <cfRule type="uniqueValues" priority="262"/>
  </conditionalFormatting>
  <conditionalFormatting sqref="PF12">
    <cfRule type="cellIs" dxfId="307" priority="259" operator="equal">
      <formula>799</formula>
    </cfRule>
    <cfRule type="uniqueValues" priority="260"/>
  </conditionalFormatting>
  <conditionalFormatting sqref="PN4">
    <cfRule type="cellIs" dxfId="306" priority="257" operator="equal">
      <formula>799</formula>
    </cfRule>
    <cfRule type="uniqueValues" priority="258"/>
  </conditionalFormatting>
  <conditionalFormatting sqref="PN9">
    <cfRule type="cellIs" dxfId="305" priority="255" operator="equal">
      <formula>799</formula>
    </cfRule>
    <cfRule type="uniqueValues" priority="256"/>
  </conditionalFormatting>
  <conditionalFormatting sqref="PN12">
    <cfRule type="cellIs" dxfId="304" priority="253" operator="equal">
      <formula>799</formula>
    </cfRule>
    <cfRule type="uniqueValues" priority="254"/>
  </conditionalFormatting>
  <conditionalFormatting sqref="PV4">
    <cfRule type="cellIs" dxfId="303" priority="251" operator="equal">
      <formula>799</formula>
    </cfRule>
    <cfRule type="uniqueValues" priority="252"/>
  </conditionalFormatting>
  <conditionalFormatting sqref="PV9">
    <cfRule type="cellIs" dxfId="302" priority="249" operator="equal">
      <formula>799</formula>
    </cfRule>
    <cfRule type="uniqueValues" priority="250"/>
  </conditionalFormatting>
  <conditionalFormatting sqref="PV12">
    <cfRule type="cellIs" dxfId="301" priority="247" operator="equal">
      <formula>799</formula>
    </cfRule>
    <cfRule type="uniqueValues" priority="248"/>
  </conditionalFormatting>
  <conditionalFormatting sqref="QD4">
    <cfRule type="cellIs" dxfId="300" priority="239" operator="equal">
      <formula>799</formula>
    </cfRule>
    <cfRule type="uniqueValues" priority="240"/>
  </conditionalFormatting>
  <conditionalFormatting sqref="QD9">
    <cfRule type="cellIs" dxfId="299" priority="237" operator="equal">
      <formula>799</formula>
    </cfRule>
    <cfRule type="uniqueValues" priority="238"/>
  </conditionalFormatting>
  <conditionalFormatting sqref="QD12">
    <cfRule type="cellIs" dxfId="298" priority="235" operator="equal">
      <formula>799</formula>
    </cfRule>
    <cfRule type="uniqueValues" priority="236"/>
  </conditionalFormatting>
  <conditionalFormatting sqref="QL4">
    <cfRule type="cellIs" dxfId="297" priority="233" operator="equal">
      <formula>799</formula>
    </cfRule>
    <cfRule type="uniqueValues" priority="234"/>
  </conditionalFormatting>
  <conditionalFormatting sqref="QL9">
    <cfRule type="cellIs" dxfId="296" priority="231" operator="equal">
      <formula>799</formula>
    </cfRule>
    <cfRule type="uniqueValues" priority="232"/>
  </conditionalFormatting>
  <conditionalFormatting sqref="QL12">
    <cfRule type="cellIs" dxfId="295" priority="229" operator="equal">
      <formula>799</formula>
    </cfRule>
    <cfRule type="uniqueValues" priority="230"/>
  </conditionalFormatting>
  <conditionalFormatting sqref="QT4">
    <cfRule type="cellIs" dxfId="294" priority="227" operator="equal">
      <formula>799</formula>
    </cfRule>
    <cfRule type="uniqueValues" priority="228"/>
  </conditionalFormatting>
  <conditionalFormatting sqref="QT9">
    <cfRule type="cellIs" dxfId="293" priority="225" operator="equal">
      <formula>799</formula>
    </cfRule>
    <cfRule type="uniqueValues" priority="226"/>
  </conditionalFormatting>
  <conditionalFormatting sqref="QT12">
    <cfRule type="cellIs" dxfId="292" priority="223" operator="equal">
      <formula>799</formula>
    </cfRule>
    <cfRule type="uniqueValues" priority="224"/>
  </conditionalFormatting>
  <conditionalFormatting sqref="RB4">
    <cfRule type="cellIs" dxfId="291" priority="215" operator="equal">
      <formula>799</formula>
    </cfRule>
    <cfRule type="uniqueValues" priority="216"/>
  </conditionalFormatting>
  <conditionalFormatting sqref="RB9">
    <cfRule type="cellIs" dxfId="290" priority="213" operator="equal">
      <formula>799</formula>
    </cfRule>
    <cfRule type="uniqueValues" priority="214"/>
  </conditionalFormatting>
  <conditionalFormatting sqref="RB12">
    <cfRule type="cellIs" dxfId="289" priority="211" operator="equal">
      <formula>799</formula>
    </cfRule>
    <cfRule type="uniqueValues" priority="212"/>
  </conditionalFormatting>
  <conditionalFormatting sqref="RJ4">
    <cfRule type="cellIs" dxfId="288" priority="203" operator="equal">
      <formula>799</formula>
    </cfRule>
    <cfRule type="uniqueValues" priority="204"/>
  </conditionalFormatting>
  <conditionalFormatting sqref="RJ9">
    <cfRule type="cellIs" dxfId="287" priority="201" operator="equal">
      <formula>799</formula>
    </cfRule>
    <cfRule type="uniqueValues" priority="202"/>
  </conditionalFormatting>
  <conditionalFormatting sqref="RJ12">
    <cfRule type="cellIs" dxfId="286" priority="199" operator="equal">
      <formula>799</formula>
    </cfRule>
    <cfRule type="uniqueValues" priority="200"/>
  </conditionalFormatting>
  <conditionalFormatting sqref="RR4">
    <cfRule type="cellIs" dxfId="285" priority="191" operator="equal">
      <formula>799</formula>
    </cfRule>
    <cfRule type="uniqueValues" priority="192"/>
  </conditionalFormatting>
  <conditionalFormatting sqref="RR9">
    <cfRule type="cellIs" dxfId="284" priority="189" operator="equal">
      <formula>799</formula>
    </cfRule>
    <cfRule type="uniqueValues" priority="190"/>
  </conditionalFormatting>
  <conditionalFormatting sqref="RR12">
    <cfRule type="cellIs" dxfId="283" priority="187" operator="equal">
      <formula>799</formula>
    </cfRule>
    <cfRule type="uniqueValues" priority="188"/>
  </conditionalFormatting>
  <conditionalFormatting sqref="RZ4">
    <cfRule type="cellIs" dxfId="282" priority="179" operator="equal">
      <formula>799</formula>
    </cfRule>
    <cfRule type="uniqueValues" priority="180"/>
  </conditionalFormatting>
  <conditionalFormatting sqref="RZ9">
    <cfRule type="cellIs" dxfId="281" priority="177" operator="equal">
      <formula>799</formula>
    </cfRule>
    <cfRule type="uniqueValues" priority="178"/>
  </conditionalFormatting>
  <conditionalFormatting sqref="RZ12">
    <cfRule type="cellIs" dxfId="280" priority="175" operator="equal">
      <formula>799</formula>
    </cfRule>
    <cfRule type="uniqueValues" priority="176"/>
  </conditionalFormatting>
  <conditionalFormatting sqref="SH4">
    <cfRule type="cellIs" dxfId="279" priority="161" operator="equal">
      <formula>799</formula>
    </cfRule>
    <cfRule type="uniqueValues" priority="162"/>
  </conditionalFormatting>
  <conditionalFormatting sqref="SH9">
    <cfRule type="cellIs" dxfId="278" priority="159" operator="equal">
      <formula>799</formula>
    </cfRule>
    <cfRule type="uniqueValues" priority="160"/>
  </conditionalFormatting>
  <conditionalFormatting sqref="SH12">
    <cfRule type="cellIs" dxfId="277" priority="157" operator="equal">
      <formula>799</formula>
    </cfRule>
    <cfRule type="uniqueValues" priority="158"/>
  </conditionalFormatting>
  <conditionalFormatting sqref="SP4">
    <cfRule type="cellIs" dxfId="276" priority="143" operator="equal">
      <formula>799</formula>
    </cfRule>
    <cfRule type="uniqueValues" priority="144"/>
  </conditionalFormatting>
  <conditionalFormatting sqref="SP9">
    <cfRule type="cellIs" dxfId="275" priority="141" operator="equal">
      <formula>799</formula>
    </cfRule>
    <cfRule type="uniqueValues" priority="142"/>
  </conditionalFormatting>
  <conditionalFormatting sqref="SP12">
    <cfRule type="cellIs" dxfId="274" priority="139" operator="equal">
      <formula>799</formula>
    </cfRule>
    <cfRule type="uniqueValues" priority="140"/>
  </conditionalFormatting>
  <conditionalFormatting sqref="SX4">
    <cfRule type="cellIs" dxfId="273" priority="131" operator="equal">
      <formula>799</formula>
    </cfRule>
    <cfRule type="uniqueValues" priority="132"/>
  </conditionalFormatting>
  <conditionalFormatting sqref="SX9">
    <cfRule type="cellIs" dxfId="272" priority="129" operator="equal">
      <formula>799</formula>
    </cfRule>
    <cfRule type="uniqueValues" priority="130"/>
  </conditionalFormatting>
  <conditionalFormatting sqref="TF4">
    <cfRule type="cellIs" dxfId="271" priority="121" operator="equal">
      <formula>799</formula>
    </cfRule>
    <cfRule type="uniqueValues" priority="122"/>
  </conditionalFormatting>
  <conditionalFormatting sqref="TF9">
    <cfRule type="cellIs" dxfId="270" priority="119" operator="equal">
      <formula>799</formula>
    </cfRule>
    <cfRule type="uniqueValues" priority="120"/>
  </conditionalFormatting>
  <conditionalFormatting sqref="TN9">
    <cfRule type="cellIs" dxfId="269" priority="111" operator="equal">
      <formula>799</formula>
    </cfRule>
    <cfRule type="uniqueValues" priority="112"/>
  </conditionalFormatting>
  <conditionalFormatting sqref="TN4">
    <cfRule type="cellIs" dxfId="268" priority="113" operator="equal">
      <formula>799</formula>
    </cfRule>
    <cfRule type="uniqueValues" priority="114"/>
  </conditionalFormatting>
  <conditionalFormatting sqref="JU107 JU110 JU113 JU116 JU119">
    <cfRule type="cellIs" dxfId="267" priority="109" operator="equal">
      <formula>799</formula>
    </cfRule>
    <cfRule type="uniqueValues" priority="110"/>
  </conditionalFormatting>
  <conditionalFormatting sqref="TV4">
    <cfRule type="cellIs" dxfId="266" priority="103" operator="equal">
      <formula>799</formula>
    </cfRule>
    <cfRule type="uniqueValues" priority="104"/>
  </conditionalFormatting>
  <conditionalFormatting sqref="TV9">
    <cfRule type="cellIs" dxfId="265" priority="101" operator="equal">
      <formula>799</formula>
    </cfRule>
    <cfRule type="uniqueValues" priority="102"/>
  </conditionalFormatting>
  <conditionalFormatting sqref="UD4">
    <cfRule type="cellIs" dxfId="264" priority="95" operator="equal">
      <formula>799</formula>
    </cfRule>
    <cfRule type="uniqueValues" priority="96"/>
  </conditionalFormatting>
  <conditionalFormatting sqref="UD9">
    <cfRule type="cellIs" dxfId="263" priority="93" operator="equal">
      <formula>799</formula>
    </cfRule>
    <cfRule type="uniqueValues" priority="94"/>
  </conditionalFormatting>
  <conditionalFormatting sqref="UL4">
    <cfRule type="cellIs" dxfId="262" priority="87" operator="equal">
      <formula>799</formula>
    </cfRule>
    <cfRule type="uniqueValues" priority="88"/>
  </conditionalFormatting>
  <conditionalFormatting sqref="UL9">
    <cfRule type="cellIs" dxfId="261" priority="85" operator="equal">
      <formula>799</formula>
    </cfRule>
    <cfRule type="uniqueValues" priority="86"/>
  </conditionalFormatting>
  <conditionalFormatting sqref="UT4">
    <cfRule type="cellIs" dxfId="260" priority="71" operator="equal">
      <formula>799</formula>
    </cfRule>
    <cfRule type="uniqueValues" priority="72"/>
  </conditionalFormatting>
  <conditionalFormatting sqref="VB4">
    <cfRule type="cellIs" dxfId="259" priority="63" operator="equal">
      <formula>799</formula>
    </cfRule>
    <cfRule type="uniqueValues" priority="64"/>
  </conditionalFormatting>
  <conditionalFormatting sqref="VR4">
    <cfRule type="cellIs" dxfId="258" priority="59" operator="equal">
      <formula>799</formula>
    </cfRule>
    <cfRule type="uniqueValues" priority="60"/>
  </conditionalFormatting>
  <conditionalFormatting sqref="VJ4">
    <cfRule type="cellIs" dxfId="257" priority="55" operator="equal">
      <formula>799</formula>
    </cfRule>
    <cfRule type="uniqueValues" priority="56"/>
  </conditionalFormatting>
  <conditionalFormatting sqref="VZ4">
    <cfRule type="cellIs" dxfId="256" priority="51" operator="equal">
      <formula>799</formula>
    </cfRule>
    <cfRule type="uniqueValues" priority="52"/>
  </conditionalFormatting>
  <conditionalFormatting sqref="WH4">
    <cfRule type="cellIs" dxfId="255" priority="47" operator="equal">
      <formula>799</formula>
    </cfRule>
    <cfRule type="uniqueValues" priority="48"/>
  </conditionalFormatting>
  <conditionalFormatting sqref="WP4">
    <cfRule type="cellIs" dxfId="254" priority="33" operator="equal">
      <formula>799</formula>
    </cfRule>
    <cfRule type="uniqueValues" priority="34"/>
  </conditionalFormatting>
  <conditionalFormatting sqref="WX4">
    <cfRule type="cellIs" dxfId="253" priority="25" operator="equal">
      <formula>799</formula>
    </cfRule>
    <cfRule type="uniqueValues" priority="26"/>
  </conditionalFormatting>
  <conditionalFormatting sqref="XF4">
    <cfRule type="cellIs" dxfId="252" priority="21" operator="equal">
      <formula>799</formula>
    </cfRule>
    <cfRule type="uniqueValues" priority="22"/>
  </conditionalFormatting>
  <conditionalFormatting sqref="XN4">
    <cfRule type="cellIs" dxfId="251" priority="19" operator="equal">
      <formula>799</formula>
    </cfRule>
    <cfRule type="uniqueValues" priority="20"/>
  </conditionalFormatting>
  <conditionalFormatting sqref="YD4">
    <cfRule type="cellIs" dxfId="250" priority="15" operator="equal">
      <formula>799</formula>
    </cfRule>
    <cfRule type="uniqueValues" priority="16"/>
  </conditionalFormatting>
  <conditionalFormatting sqref="XV4">
    <cfRule type="cellIs" dxfId="249" priority="13" operator="equal">
      <formula>799</formula>
    </cfRule>
    <cfRule type="uniqueValues" priority="14"/>
  </conditionalFormatting>
  <conditionalFormatting sqref="YT4">
    <cfRule type="cellIs" dxfId="248" priority="7" operator="equal">
      <formula>799</formula>
    </cfRule>
    <cfRule type="uniqueValues" priority="8"/>
  </conditionalFormatting>
  <conditionalFormatting sqref="YL4">
    <cfRule type="cellIs" dxfId="247" priority="5" operator="equal">
      <formula>799</formula>
    </cfRule>
    <cfRule type="uniqueValues" priority="6"/>
  </conditionalFormatting>
  <conditionalFormatting sqref="ZJ4">
    <cfRule type="cellIs" dxfId="3" priority="3" operator="equal">
      <formula>799</formula>
    </cfRule>
    <cfRule type="uniqueValues" priority="4"/>
  </conditionalFormatting>
  <conditionalFormatting sqref="ZB4">
    <cfRule type="cellIs" dxfId="1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51" activePane="bottomLeft" state="frozen"/>
      <selection activeCell="CW21" sqref="CW21"/>
      <selection pane="bottomLeft" activeCell="AAF74" sqref="AAF74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201" t="s">
        <v>206</v>
      </c>
      <c r="ML1" s="201"/>
      <c r="MP1" s="68"/>
      <c r="MS1" s="202" t="s">
        <v>215</v>
      </c>
      <c r="MT1" s="202"/>
      <c r="MX1" s="68"/>
      <c r="NA1" s="201" t="s">
        <v>220</v>
      </c>
      <c r="NB1" s="201"/>
      <c r="NF1" s="68"/>
      <c r="NI1" s="201" t="s">
        <v>230</v>
      </c>
      <c r="NJ1" s="201"/>
      <c r="NN1" s="68"/>
      <c r="NQ1" s="201" t="s">
        <v>237</v>
      </c>
      <c r="NR1" s="201"/>
      <c r="NV1" s="68"/>
      <c r="NY1" s="201" t="s">
        <v>244</v>
      </c>
      <c r="NZ1" s="201"/>
      <c r="OD1" s="68"/>
      <c r="OG1" s="201" t="s">
        <v>260</v>
      </c>
      <c r="OH1" s="201"/>
      <c r="OL1" s="68"/>
      <c r="OO1" s="64" t="s">
        <v>259</v>
      </c>
      <c r="OT1" s="68"/>
      <c r="OW1" s="201" t="s">
        <v>276</v>
      </c>
      <c r="OX1" s="201"/>
      <c r="OY1" s="133"/>
      <c r="OZ1" s="133"/>
      <c r="PA1" s="133"/>
      <c r="PB1" s="134"/>
      <c r="PC1" s="133"/>
      <c r="PD1" s="133"/>
      <c r="PE1" s="201" t="s">
        <v>277</v>
      </c>
      <c r="PF1" s="201"/>
      <c r="PG1" s="133"/>
      <c r="PH1" s="133"/>
      <c r="PI1" s="133"/>
      <c r="PJ1" s="134"/>
      <c r="PK1" s="133"/>
      <c r="PM1" s="201" t="s">
        <v>278</v>
      </c>
      <c r="PN1" s="201"/>
      <c r="PO1" s="133"/>
      <c r="PP1" s="133"/>
      <c r="PQ1" s="133"/>
      <c r="PR1" s="134"/>
      <c r="PS1" s="133"/>
      <c r="PT1" s="133"/>
      <c r="PU1" s="201" t="s">
        <v>271</v>
      </c>
      <c r="PV1" s="201"/>
      <c r="PW1" s="133"/>
      <c r="PX1" s="133"/>
      <c r="PY1" s="133"/>
      <c r="PZ1" s="134"/>
      <c r="QA1" s="133"/>
      <c r="QB1" s="133"/>
      <c r="QC1" s="201" t="s">
        <v>282</v>
      </c>
      <c r="QD1" s="201"/>
      <c r="QE1" s="133"/>
      <c r="QF1" s="133"/>
      <c r="QG1" s="133"/>
      <c r="QH1" s="134"/>
      <c r="QI1" s="133"/>
      <c r="QJ1" s="133"/>
      <c r="QK1" s="201" t="s">
        <v>286</v>
      </c>
      <c r="QL1" s="201"/>
      <c r="QM1" s="133"/>
      <c r="QN1" s="133"/>
      <c r="QO1" s="133"/>
      <c r="QP1" s="134"/>
      <c r="QQ1" s="133"/>
      <c r="QR1" s="133"/>
      <c r="QS1" s="199" t="s">
        <v>288</v>
      </c>
      <c r="QT1" s="199"/>
      <c r="QU1" s="157"/>
      <c r="QV1" s="157"/>
      <c r="QW1" s="157"/>
      <c r="QX1" s="158"/>
      <c r="QY1" s="157"/>
      <c r="QZ1" s="133"/>
      <c r="RA1" s="201" t="s">
        <v>314</v>
      </c>
      <c r="RB1" s="201"/>
      <c r="RC1" s="133"/>
      <c r="RD1" s="133"/>
      <c r="RE1" s="133"/>
      <c r="RF1" s="134"/>
      <c r="RG1" s="133"/>
      <c r="RH1" s="133"/>
      <c r="RI1" s="133"/>
      <c r="RJ1" s="201" t="s">
        <v>316</v>
      </c>
      <c r="RK1" s="201"/>
      <c r="RL1" s="133"/>
      <c r="RM1" s="133"/>
      <c r="RN1" s="133"/>
      <c r="RO1" s="134"/>
      <c r="RP1" s="133"/>
      <c r="RQ1" s="133"/>
      <c r="RR1" s="201" t="s">
        <v>317</v>
      </c>
      <c r="RS1" s="201"/>
      <c r="RT1" s="133"/>
      <c r="RU1" s="133"/>
      <c r="RV1" s="133"/>
      <c r="RW1" s="134"/>
      <c r="RX1" s="133"/>
      <c r="RY1" s="201" t="s">
        <v>308</v>
      </c>
      <c r="RZ1" s="201"/>
      <c r="SA1" s="133"/>
      <c r="SB1" s="133"/>
      <c r="SC1" s="133"/>
      <c r="SD1" s="134"/>
      <c r="SE1" s="133"/>
      <c r="SF1" s="201" t="s">
        <v>313</v>
      </c>
      <c r="SG1" s="201"/>
      <c r="SH1" s="133"/>
      <c r="SI1" s="133"/>
      <c r="SJ1" s="133"/>
      <c r="SK1" s="134"/>
      <c r="SL1" s="133"/>
      <c r="SM1" s="201" t="s">
        <v>318</v>
      </c>
      <c r="SN1" s="201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4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 t="shared" si="195"/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 t="shared" si="195"/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SF1:SG1"/>
    <mergeCell ref="SM1:SN1"/>
    <mergeCell ref="QS1:QT1"/>
    <mergeCell ref="RA1:RB1"/>
    <mergeCell ref="RJ1:RK1"/>
    <mergeCell ref="RR1:RS1"/>
    <mergeCell ref="RY1:RZ1"/>
    <mergeCell ref="QC1:QD1"/>
    <mergeCell ref="QK1:QL1"/>
    <mergeCell ref="PM1:PN1"/>
    <mergeCell ref="PU1:PV1"/>
    <mergeCell ref="PE1:PF1"/>
    <mergeCell ref="OW1:OX1"/>
    <mergeCell ref="OG1:OH1"/>
    <mergeCell ref="NY1:NZ1"/>
    <mergeCell ref="MK1:ML1"/>
    <mergeCell ref="MS1:MT1"/>
    <mergeCell ref="NA1:NB1"/>
    <mergeCell ref="NI1:NJ1"/>
    <mergeCell ref="NQ1:NR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9" t="s">
        <v>209</v>
      </c>
      <c r="BV1" s="199"/>
      <c r="CC1" s="199" t="s">
        <v>215</v>
      </c>
      <c r="CD1" s="199"/>
      <c r="CK1" s="199" t="s">
        <v>220</v>
      </c>
      <c r="CL1" s="199"/>
      <c r="CP1" s="4"/>
      <c r="CS1" s="199" t="s">
        <v>230</v>
      </c>
      <c r="CT1" s="199"/>
      <c r="CX1" s="4"/>
      <c r="DA1" s="199" t="s">
        <v>237</v>
      </c>
      <c r="DB1" s="199"/>
      <c r="DF1" s="4"/>
      <c r="DI1" s="199" t="s">
        <v>244</v>
      </c>
      <c r="DJ1" s="199"/>
      <c r="DN1" s="4"/>
      <c r="DQ1" s="199" t="s">
        <v>255</v>
      </c>
      <c r="DR1" s="199"/>
      <c r="DV1" s="4"/>
      <c r="DY1" s="2" t="s">
        <v>259</v>
      </c>
      <c r="EG1" s="199" t="s">
        <v>276</v>
      </c>
      <c r="EH1" s="199"/>
      <c r="EI1" s="138"/>
      <c r="EJ1" s="138"/>
      <c r="EK1" s="138"/>
      <c r="EL1" s="138"/>
      <c r="EM1" s="138"/>
      <c r="EN1" s="138"/>
      <c r="EO1" s="199" t="s">
        <v>273</v>
      </c>
      <c r="EP1" s="199"/>
      <c r="EQ1" s="138"/>
      <c r="ER1" s="138"/>
      <c r="ES1" s="138"/>
      <c r="ET1" s="138"/>
      <c r="EU1" s="138"/>
      <c r="EV1" s="130"/>
      <c r="EW1" s="199" t="s">
        <v>278</v>
      </c>
      <c r="EX1" s="199"/>
      <c r="EY1" s="157"/>
      <c r="EZ1" s="157"/>
      <c r="FA1" s="157"/>
      <c r="FB1" s="158"/>
      <c r="FC1" s="157"/>
      <c r="FD1" s="157"/>
      <c r="FE1" s="199" t="s">
        <v>271</v>
      </c>
      <c r="FF1" s="199"/>
      <c r="FG1" s="157"/>
      <c r="FH1" s="157"/>
      <c r="FI1" s="157"/>
      <c r="FJ1" s="158"/>
      <c r="FK1" s="157"/>
      <c r="FL1" s="157"/>
      <c r="FM1" s="203" t="s">
        <v>282</v>
      </c>
      <c r="FN1" s="203"/>
      <c r="FO1" s="156"/>
      <c r="FP1" s="156"/>
      <c r="FQ1" s="156"/>
      <c r="FR1" s="162"/>
      <c r="FS1" s="157"/>
      <c r="FT1" s="157"/>
      <c r="FU1" s="199" t="s">
        <v>286</v>
      </c>
      <c r="FV1" s="199"/>
      <c r="FW1" s="157"/>
      <c r="FX1" s="157"/>
      <c r="FY1" s="157"/>
      <c r="GA1" s="157"/>
      <c r="GB1" s="157"/>
      <c r="GC1" s="199" t="s">
        <v>288</v>
      </c>
      <c r="GD1" s="199"/>
      <c r="GE1" s="157"/>
      <c r="GF1" s="157"/>
      <c r="GG1" s="157"/>
      <c r="GH1" s="158"/>
      <c r="GI1" s="157"/>
      <c r="GJ1" s="157"/>
      <c r="GK1" s="199" t="s">
        <v>288</v>
      </c>
      <c r="GL1" s="199"/>
      <c r="GM1" s="157"/>
      <c r="GN1" s="157"/>
      <c r="GO1" s="157"/>
      <c r="GP1" s="158"/>
      <c r="GQ1" s="157"/>
      <c r="GR1" s="157"/>
      <c r="GS1" s="199" t="s">
        <v>314</v>
      </c>
      <c r="GT1" s="199"/>
      <c r="GU1" s="157"/>
      <c r="GV1" s="157"/>
      <c r="GW1" s="157"/>
      <c r="GX1" s="158"/>
      <c r="GY1" s="157"/>
      <c r="GZ1" s="157"/>
      <c r="HA1" s="199" t="s">
        <v>316</v>
      </c>
      <c r="HB1" s="199"/>
      <c r="HC1" s="157"/>
      <c r="HD1" s="157"/>
      <c r="HE1" s="157"/>
      <c r="HF1" s="158"/>
      <c r="HG1" s="157"/>
      <c r="HH1" s="157"/>
      <c r="HI1" s="199" t="s">
        <v>317</v>
      </c>
      <c r="HJ1" s="199"/>
      <c r="HK1" s="157"/>
      <c r="HL1" s="157"/>
      <c r="HM1" s="157"/>
      <c r="HO1" s="157"/>
      <c r="HP1" s="199" t="s">
        <v>308</v>
      </c>
      <c r="HQ1" s="199"/>
      <c r="HR1" s="157"/>
      <c r="HS1" s="157"/>
      <c r="HT1" s="157"/>
      <c r="HU1" s="158"/>
      <c r="HV1" s="157"/>
      <c r="HW1" s="199" t="s">
        <v>313</v>
      </c>
      <c r="HX1" s="199"/>
      <c r="HY1" s="157"/>
      <c r="HZ1" s="157"/>
      <c r="IA1" s="157"/>
      <c r="IB1" s="158"/>
      <c r="IC1" s="157"/>
      <c r="ID1" s="199" t="s">
        <v>318</v>
      </c>
      <c r="IE1" s="199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HW1:HX1"/>
    <mergeCell ref="ID1:IE1"/>
    <mergeCell ref="GK1:GL1"/>
    <mergeCell ref="GS1:GT1"/>
    <mergeCell ref="HA1:HB1"/>
    <mergeCell ref="HI1:HJ1"/>
    <mergeCell ref="HP1:HQ1"/>
    <mergeCell ref="GC1:GD1"/>
    <mergeCell ref="FM1:FN1"/>
    <mergeCell ref="FU1:FV1"/>
    <mergeCell ref="EW1:EX1"/>
    <mergeCell ref="FE1:FF1"/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</mergeCells>
  <phoneticPr fontId="1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9" t="s">
        <v>210</v>
      </c>
      <c r="CD1" s="199"/>
      <c r="CK1" s="199" t="s">
        <v>223</v>
      </c>
      <c r="CL1" s="199"/>
      <c r="CS1" s="199" t="s">
        <v>224</v>
      </c>
      <c r="CT1" s="199"/>
      <c r="DA1" s="199" t="s">
        <v>229</v>
      </c>
      <c r="DB1" s="199"/>
      <c r="DF1" s="4"/>
      <c r="DI1" s="199" t="s">
        <v>238</v>
      </c>
      <c r="DJ1" s="199"/>
      <c r="DN1" s="4"/>
      <c r="DQ1" s="199" t="s">
        <v>245</v>
      </c>
      <c r="DR1" s="199"/>
      <c r="DV1" s="4"/>
      <c r="DY1" s="199" t="s">
        <v>255</v>
      </c>
      <c r="DZ1" s="199"/>
      <c r="EG1" s="2" t="s">
        <v>259</v>
      </c>
      <c r="EO1" s="199" t="s">
        <v>276</v>
      </c>
      <c r="EP1" s="199"/>
      <c r="EQ1" s="147"/>
      <c r="ER1" s="147"/>
      <c r="ES1" s="147"/>
      <c r="ET1" s="147"/>
      <c r="EU1" s="147"/>
      <c r="EV1" s="147"/>
      <c r="EW1" s="204" t="s">
        <v>273</v>
      </c>
      <c r="EX1" s="204"/>
      <c r="EY1" s="147"/>
      <c r="EZ1" s="147"/>
      <c r="FA1" s="147"/>
      <c r="FB1" s="147"/>
      <c r="FC1" s="147"/>
      <c r="FD1" s="139"/>
      <c r="FE1" s="204" t="s">
        <v>278</v>
      </c>
      <c r="FF1" s="204"/>
      <c r="FG1" s="157"/>
      <c r="FH1" s="157"/>
      <c r="FI1" s="157"/>
      <c r="FJ1" s="158"/>
      <c r="FK1" s="157"/>
      <c r="FL1" s="157"/>
      <c r="FM1" s="199" t="s">
        <v>271</v>
      </c>
      <c r="FN1" s="199"/>
      <c r="FO1" s="157"/>
      <c r="FP1" s="157"/>
      <c r="FQ1" s="157"/>
      <c r="FR1" s="158"/>
      <c r="FS1" s="157"/>
      <c r="FT1" s="157"/>
      <c r="FU1" s="199" t="s">
        <v>282</v>
      </c>
      <c r="FV1" s="199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9" t="s">
        <v>288</v>
      </c>
      <c r="GL1" s="199"/>
      <c r="GM1" s="157"/>
      <c r="GN1" s="157"/>
      <c r="GO1" s="157"/>
      <c r="GQ1" s="157"/>
      <c r="GR1" s="157"/>
      <c r="GS1" s="199" t="s">
        <v>314</v>
      </c>
      <c r="GT1" s="199"/>
      <c r="GU1" s="157"/>
      <c r="GV1" s="157"/>
      <c r="GW1" s="157"/>
      <c r="GX1" s="158"/>
      <c r="GY1" s="157"/>
      <c r="GZ1" s="157"/>
      <c r="HA1" s="199" t="s">
        <v>316</v>
      </c>
      <c r="HB1" s="199"/>
      <c r="HC1" s="157"/>
      <c r="HD1" s="157"/>
      <c r="HE1" s="157"/>
      <c r="HF1" s="158"/>
      <c r="HG1" s="157"/>
      <c r="HH1" s="157"/>
      <c r="HI1" s="199" t="s">
        <v>317</v>
      </c>
      <c r="HJ1" s="199"/>
      <c r="HK1" s="157"/>
      <c r="HL1" s="157"/>
      <c r="HM1" s="157"/>
      <c r="HN1" s="158"/>
      <c r="HO1" s="157"/>
      <c r="HP1" s="199" t="s">
        <v>308</v>
      </c>
      <c r="HQ1" s="199"/>
      <c r="HR1" s="157"/>
      <c r="HS1" s="157"/>
      <c r="HT1" s="157"/>
      <c r="HU1" s="157"/>
      <c r="HV1" s="157"/>
      <c r="HW1" s="199" t="s">
        <v>313</v>
      </c>
      <c r="HX1" s="199"/>
      <c r="HY1" s="157"/>
      <c r="HZ1" s="157"/>
      <c r="IA1" s="157"/>
      <c r="IB1" s="158"/>
      <c r="IC1" s="157"/>
      <c r="ID1" s="199" t="s">
        <v>318</v>
      </c>
      <c r="IE1" s="199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ID1:IE1"/>
    <mergeCell ref="GS1:GT1"/>
    <mergeCell ref="HA1:HB1"/>
    <mergeCell ref="HI1:HJ1"/>
    <mergeCell ref="HP1:HQ1"/>
    <mergeCell ref="HW1:HX1"/>
    <mergeCell ref="GK1:GL1"/>
    <mergeCell ref="FU1:FV1"/>
    <mergeCell ref="FE1:FF1"/>
    <mergeCell ref="FM1:FN1"/>
    <mergeCell ref="EW1:EX1"/>
    <mergeCell ref="EO1:EP1"/>
    <mergeCell ref="DY1:DZ1"/>
    <mergeCell ref="DQ1:DR1"/>
    <mergeCell ref="CC1:CD1"/>
    <mergeCell ref="CK1:CL1"/>
    <mergeCell ref="CS1:CT1"/>
    <mergeCell ref="DA1:DB1"/>
    <mergeCell ref="DI1:DJ1"/>
  </mergeCells>
  <phoneticPr fontId="11" type="noConversion"/>
  <conditionalFormatting sqref="LG9">
    <cfRule type="cellIs" dxfId="246" priority="71" operator="equal">
      <formula>799</formula>
    </cfRule>
    <cfRule type="uniqueValues" priority="72"/>
  </conditionalFormatting>
  <conditionalFormatting sqref="KY9">
    <cfRule type="cellIs" dxfId="245" priority="69" operator="equal">
      <formula>799</formula>
    </cfRule>
    <cfRule type="uniqueValues" priority="70"/>
  </conditionalFormatting>
  <conditionalFormatting sqref="KQ9">
    <cfRule type="cellIs" dxfId="244" priority="67" operator="equal">
      <formula>799</formula>
    </cfRule>
    <cfRule type="uniqueValues" priority="68"/>
  </conditionalFormatting>
  <conditionalFormatting sqref="KI9">
    <cfRule type="cellIs" dxfId="243" priority="65" operator="equal">
      <formula>799</formula>
    </cfRule>
    <cfRule type="uniqueValues" priority="66"/>
  </conditionalFormatting>
  <conditionalFormatting sqref="KA9">
    <cfRule type="cellIs" dxfId="242" priority="63" operator="equal">
      <formula>799</formula>
    </cfRule>
    <cfRule type="uniqueValues" priority="64"/>
  </conditionalFormatting>
  <conditionalFormatting sqref="LO9">
    <cfRule type="cellIs" dxfId="241" priority="59" operator="equal">
      <formula>799</formula>
    </cfRule>
    <cfRule type="uniqueValues" priority="60"/>
  </conditionalFormatting>
  <conditionalFormatting sqref="LW9">
    <cfRule type="cellIs" dxfId="240" priority="55" operator="equal">
      <formula>799</formula>
    </cfRule>
    <cfRule type="uniqueValues" priority="56"/>
  </conditionalFormatting>
  <conditionalFormatting sqref="ME9">
    <cfRule type="cellIs" dxfId="239" priority="51" operator="equal">
      <formula>799</formula>
    </cfRule>
    <cfRule type="uniqueValues" priority="52"/>
  </conditionalFormatting>
  <conditionalFormatting sqref="MM9">
    <cfRule type="cellIs" dxfId="238" priority="47" operator="equal">
      <formula>799</formula>
    </cfRule>
    <cfRule type="uniqueValues" priority="48"/>
  </conditionalFormatting>
  <conditionalFormatting sqref="NC9">
    <cfRule type="cellIs" dxfId="237" priority="39" operator="equal">
      <formula>799</formula>
    </cfRule>
    <cfRule type="uniqueValues" priority="40"/>
  </conditionalFormatting>
  <conditionalFormatting sqref="MU9">
    <cfRule type="cellIs" dxfId="236" priority="35" operator="equal">
      <formula>799</formula>
    </cfRule>
    <cfRule type="uniqueValues" priority="36"/>
  </conditionalFormatting>
  <conditionalFormatting sqref="NK9">
    <cfRule type="cellIs" dxfId="235" priority="31" operator="equal">
      <formula>799</formula>
    </cfRule>
    <cfRule type="uniqueValues" priority="32"/>
  </conditionalFormatting>
  <conditionalFormatting sqref="NS9">
    <cfRule type="cellIs" dxfId="234" priority="27" operator="equal">
      <formula>799</formula>
    </cfRule>
    <cfRule type="uniqueValues" priority="28"/>
  </conditionalFormatting>
  <conditionalFormatting sqref="OA9">
    <cfRule type="cellIs" dxfId="233" priority="23" operator="equal">
      <formula>799</formula>
    </cfRule>
    <cfRule type="uniqueValues" priority="24"/>
  </conditionalFormatting>
  <conditionalFormatting sqref="OI9">
    <cfRule type="cellIs" dxfId="232" priority="19" operator="equal">
      <formula>799</formula>
    </cfRule>
    <cfRule type="uniqueValues" priority="20"/>
  </conditionalFormatting>
  <conditionalFormatting sqref="OQ9">
    <cfRule type="cellIs" dxfId="231" priority="15" operator="equal">
      <formula>799</formula>
    </cfRule>
    <cfRule type="uniqueValues" priority="16"/>
  </conditionalFormatting>
  <conditionalFormatting sqref="OY9">
    <cfRule type="cellIs" dxfId="230" priority="11" operator="equal">
      <formula>799</formula>
    </cfRule>
    <cfRule type="uniqueValues" priority="12"/>
  </conditionalFormatting>
  <conditionalFormatting sqref="PG9">
    <cfRule type="cellIs" dxfId="229" priority="7" operator="equal">
      <formula>799</formula>
    </cfRule>
    <cfRule type="uniqueValues" priority="8"/>
  </conditionalFormatting>
  <conditionalFormatting sqref="PO9">
    <cfRule type="cellIs" dxfId="228" priority="3" operator="equal">
      <formula>799</formula>
    </cfRule>
    <cfRule type="uniqueValues" priority="4"/>
  </conditionalFormatting>
  <conditionalFormatting sqref="PW9">
    <cfRule type="cellIs" dxfId="227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J103"/>
  <sheetViews>
    <sheetView topLeftCell="MT1" workbookViewId="0">
      <pane ySplit="2" topLeftCell="A51" activePane="bottomLeft" state="frozen"/>
      <selection activeCell="IT1" sqref="IT1"/>
      <selection pane="bottomLeft" activeCell="ND1" sqref="ND1:NJ1048576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</cols>
  <sheetData>
    <row r="1" spans="1:374">
      <c r="A1" s="2" t="s">
        <v>201</v>
      </c>
      <c r="H1" t="s">
        <v>202</v>
      </c>
      <c r="P1" s="203" t="s">
        <v>210</v>
      </c>
      <c r="Q1" s="203"/>
      <c r="X1" s="203" t="s">
        <v>215</v>
      </c>
      <c r="Y1" s="203"/>
      <c r="AF1" s="203" t="s">
        <v>220</v>
      </c>
      <c r="AG1" s="203"/>
      <c r="AN1" s="203" t="s">
        <v>238</v>
      </c>
      <c r="AO1" s="203"/>
      <c r="AS1" s="108"/>
      <c r="AV1" s="203" t="s">
        <v>247</v>
      </c>
      <c r="AW1" s="203"/>
      <c r="BA1" s="108"/>
      <c r="BD1" s="203" t="s">
        <v>255</v>
      </c>
      <c r="BE1" s="203"/>
      <c r="BL1" t="s">
        <v>259</v>
      </c>
      <c r="BT1" s="203" t="s">
        <v>276</v>
      </c>
      <c r="BU1" s="203"/>
      <c r="BV1" s="156"/>
      <c r="BW1" s="156"/>
      <c r="BX1" s="156"/>
      <c r="BY1" s="156"/>
      <c r="BZ1" s="156"/>
      <c r="CA1" s="156"/>
      <c r="CB1" s="203" t="s">
        <v>273</v>
      </c>
      <c r="CC1" s="203"/>
      <c r="CD1" s="156"/>
      <c r="CE1" s="156"/>
      <c r="CF1" s="156"/>
      <c r="CG1" s="156"/>
      <c r="CH1" s="156"/>
      <c r="CI1" s="156"/>
      <c r="CJ1" s="203" t="s">
        <v>278</v>
      </c>
      <c r="CK1" s="203"/>
      <c r="CL1" s="156"/>
      <c r="CM1" s="156"/>
      <c r="CN1" s="156"/>
      <c r="CO1" s="162"/>
      <c r="CP1" s="156"/>
      <c r="CQ1" s="156"/>
      <c r="CR1" s="199" t="s">
        <v>271</v>
      </c>
      <c r="CS1" s="199"/>
      <c r="CT1" s="157"/>
      <c r="CU1" s="157"/>
      <c r="CV1" s="157"/>
      <c r="CW1" s="157"/>
      <c r="CX1" s="157"/>
      <c r="CY1" s="157"/>
      <c r="CZ1" s="199" t="s">
        <v>282</v>
      </c>
      <c r="DA1" s="199"/>
      <c r="DB1" s="157"/>
      <c r="DC1" s="157"/>
      <c r="DD1" s="157"/>
      <c r="DE1" s="158"/>
      <c r="DF1" s="157"/>
      <c r="DG1" s="157"/>
      <c r="DH1" s="199" t="s">
        <v>286</v>
      </c>
      <c r="DI1" s="199"/>
      <c r="DJ1" s="157"/>
      <c r="DK1" s="157"/>
      <c r="DL1" s="157"/>
      <c r="DM1" s="158"/>
      <c r="DN1" s="157"/>
      <c r="DO1" s="157"/>
      <c r="DP1" s="199" t="s">
        <v>288</v>
      </c>
      <c r="DQ1" s="199"/>
      <c r="DR1" s="156"/>
      <c r="DS1" s="156"/>
      <c r="DT1" s="156"/>
      <c r="DV1" s="156"/>
      <c r="DW1" s="156"/>
      <c r="DX1" s="199" t="s">
        <v>288</v>
      </c>
      <c r="DY1" s="199"/>
      <c r="DZ1" s="156"/>
      <c r="EA1" s="156"/>
      <c r="EB1" s="156"/>
      <c r="EC1" s="162"/>
      <c r="ED1" s="156"/>
      <c r="EE1" s="156"/>
      <c r="EF1" s="203" t="s">
        <v>314</v>
      </c>
      <c r="EG1" s="203"/>
      <c r="EH1" s="156"/>
      <c r="EI1" s="156"/>
      <c r="EJ1" s="156"/>
      <c r="EK1" s="162"/>
      <c r="EL1" s="156"/>
      <c r="EM1" s="156"/>
      <c r="EN1" s="203" t="s">
        <v>316</v>
      </c>
      <c r="EO1" s="203"/>
      <c r="EP1" s="156"/>
      <c r="EQ1" s="156"/>
      <c r="ER1" s="156"/>
      <c r="ES1" s="162"/>
      <c r="ET1" s="156"/>
      <c r="EU1" s="156"/>
      <c r="EV1" s="203"/>
      <c r="EW1" s="203"/>
      <c r="EX1" s="203" t="s">
        <v>308</v>
      </c>
      <c r="EY1" s="203"/>
      <c r="EZ1" s="156"/>
      <c r="FA1" s="156"/>
      <c r="FB1" s="156"/>
      <c r="FC1" s="162"/>
      <c r="FD1" s="156"/>
      <c r="FE1" s="203" t="s">
        <v>313</v>
      </c>
      <c r="FF1" s="203"/>
      <c r="FG1" s="156"/>
      <c r="FH1" s="156"/>
      <c r="FI1" s="156"/>
      <c r="FJ1" s="162"/>
      <c r="FK1" s="156"/>
      <c r="FL1" s="203" t="s">
        <v>318</v>
      </c>
      <c r="FM1" s="203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</row>
    <row r="2" spans="1:37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</row>
    <row r="3" spans="1:374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</row>
    <row r="4" spans="1:374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</row>
    <row r="5" spans="1:374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</row>
    <row r="6" spans="1:374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</row>
    <row r="7" spans="1:374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</row>
    <row r="8" spans="1:374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</row>
    <row r="9" spans="1:374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</row>
    <row r="10" spans="1:374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</row>
    <row r="11" spans="1:374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</row>
    <row r="12" spans="1:374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>DZ12/DY12</f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>EP12/EO12</f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</row>
    <row r="13" spans="1:374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4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</row>
    <row r="14" spans="1:374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</row>
    <row r="15" spans="1:374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4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</row>
    <row r="16" spans="1:374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4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</row>
    <row r="17" spans="1:374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</row>
    <row r="18" spans="1:374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4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</row>
    <row r="19" spans="1:374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4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</row>
    <row r="20" spans="1:374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4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</row>
    <row r="21" spans="1:374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4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</row>
    <row r="22" spans="1:374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4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</row>
    <row r="23" spans="1:374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4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</row>
    <row r="24" spans="1:374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4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</row>
    <row r="25" spans="1:374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4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</row>
    <row r="26" spans="1:374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4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</row>
    <row r="27" spans="1:374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4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</row>
    <row r="28" spans="1:374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4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</row>
    <row r="29" spans="1:374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4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</row>
    <row r="30" spans="1:374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4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</row>
    <row r="31" spans="1:374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</row>
    <row r="32" spans="1:374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4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</row>
    <row r="33" spans="1:374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4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</row>
    <row r="34" spans="1:374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4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</row>
    <row r="35" spans="1:374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4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</row>
    <row r="36" spans="1:374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4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</row>
    <row r="37" spans="1:374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4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</row>
    <row r="38" spans="1:374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4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</row>
    <row r="39" spans="1:374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4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</row>
    <row r="40" spans="1:374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4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</row>
    <row r="41" spans="1:374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4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</row>
    <row r="42" spans="1:374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</row>
    <row r="43" spans="1:374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4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</row>
    <row r="44" spans="1:374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4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</row>
    <row r="45" spans="1:374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4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</row>
    <row r="46" spans="1:374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4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</row>
    <row r="47" spans="1:374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4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</row>
    <row r="48" spans="1:374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4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</row>
    <row r="49" spans="1:374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4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</row>
    <row r="50" spans="1:374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4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</row>
    <row r="51" spans="1:374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4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</row>
    <row r="52" spans="1:374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4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</row>
    <row r="53" spans="1:374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4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</row>
    <row r="54" spans="1:374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4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</row>
    <row r="55" spans="1:374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4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</row>
    <row r="56" spans="1:374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4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</row>
    <row r="57" spans="1:374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4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</row>
    <row r="58" spans="1:374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4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</row>
    <row r="59" spans="1:374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4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</row>
    <row r="60" spans="1:374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4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</row>
    <row r="61" spans="1:374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4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</row>
    <row r="62" spans="1:374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4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</row>
    <row r="63" spans="1:374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4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</row>
    <row r="64" spans="1:374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4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</row>
    <row r="65" spans="1:374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4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</row>
    <row r="66" spans="1:374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4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</row>
    <row r="67" spans="1:374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4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</row>
    <row r="68" spans="1:374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4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5">J68/I68</f>
        <v>1</v>
      </c>
      <c r="N68" s="108">
        <f t="shared" ref="N68:N73" si="66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7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68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69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0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1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2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3">BN68/BM68</f>
        <v>1</v>
      </c>
      <c r="BR68" s="108">
        <f t="shared" ref="BR68:BR73" si="74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5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6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7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78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79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0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1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2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3">FV68/FU68</f>
        <v>1</v>
      </c>
      <c r="FZ68" s="162">
        <f t="shared" ref="FZ68:FZ73" si="84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5">GD68/GC68</f>
        <v>1</v>
      </c>
      <c r="GH68" s="162">
        <f t="shared" ref="GH68:GH73" si="86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7">GL68/GK68</f>
        <v>1</v>
      </c>
      <c r="GP68" s="162">
        <f t="shared" ref="GP68:GP73" si="88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3" si="89">GT68/GS68</f>
        <v>1</v>
      </c>
      <c r="GX68" s="162">
        <f t="shared" ref="GX68:GX73" si="90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1">HB68/HA68</f>
        <v>1</v>
      </c>
      <c r="HF68" s="162">
        <f t="shared" ref="HF68:HF73" si="92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3">HJ68/HI68</f>
        <v>1</v>
      </c>
      <c r="HN68" s="162">
        <f t="shared" ref="HN68:HN73" si="94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5">HR68/HQ68</f>
        <v>1</v>
      </c>
      <c r="HV68" s="162">
        <f t="shared" ref="HV68:HV73" si="96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7">HZ68/HY68</f>
        <v>1</v>
      </c>
      <c r="ID68" s="162">
        <f t="shared" ref="ID68:ID73" si="98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99">IH68/IG68</f>
        <v>1</v>
      </c>
      <c r="IL68" s="162">
        <f t="shared" ref="IL68:IL73" si="100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1">IP68/IO68</f>
        <v>1</v>
      </c>
      <c r="IT68" s="162">
        <f t="shared" ref="IT68:IT73" si="102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3">IX68/IW68</f>
        <v>1</v>
      </c>
      <c r="JB68" s="162">
        <f t="shared" ref="JB68:JB73" si="104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5">JF68/JE68</f>
        <v>1</v>
      </c>
      <c r="JJ68" s="162">
        <f t="shared" ref="JJ68:JJ73" si="106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7">JN68/JM68</f>
        <v>1</v>
      </c>
      <c r="JR68" s="162">
        <f t="shared" ref="JR68:JR73" si="108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09">JV68/JU68</f>
        <v>1</v>
      </c>
      <c r="JZ68" s="162">
        <f t="shared" ref="JZ68:JZ73" si="110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1">KD68/KC68</f>
        <v>1</v>
      </c>
      <c r="KH68" s="162">
        <f t="shared" ref="KH68:KH73" si="112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3">KL68/KK68</f>
        <v>1</v>
      </c>
      <c r="KP68" s="162">
        <f t="shared" ref="KP68:KP73" si="114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5">KT68/KS68</f>
        <v>1</v>
      </c>
      <c r="KX68" s="162">
        <f t="shared" ref="KX68:KX73" si="116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7">LB68/LA68</f>
        <v>1</v>
      </c>
      <c r="LF68" s="162">
        <f t="shared" ref="LF68:LF73" si="118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19">LJ68/LI68</f>
        <v>1</v>
      </c>
      <c r="LN68" s="162">
        <f t="shared" ref="LN68:LN73" si="120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1">LR68/LQ68</f>
        <v>1</v>
      </c>
      <c r="LV68" s="162">
        <f t="shared" ref="LV68:LV73" si="122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3">LZ68/LY68</f>
        <v>1</v>
      </c>
      <c r="MD68" s="162">
        <f t="shared" ref="MD68:MD73" si="124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5">MP68/MO68</f>
        <v>1</v>
      </c>
      <c r="MT68" s="162">
        <f t="shared" ref="MT68:MT73" si="126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7">MX68/MW68</f>
        <v>1</v>
      </c>
      <c r="NB68" s="162">
        <f t="shared" ref="NB68:NB73" si="128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</row>
    <row r="69" spans="1:374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4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5"/>
        <v>0.82608695652173914</v>
      </c>
      <c r="N69" s="108">
        <f t="shared" si="66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7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68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69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0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1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2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3"/>
        <v>0.82608695652173914</v>
      </c>
      <c r="BR69" s="108">
        <f t="shared" si="74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5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6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7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78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79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0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1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2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3"/>
        <v>0.82608695652173914</v>
      </c>
      <c r="FZ69" s="162">
        <f t="shared" si="84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5"/>
        <v>0.82608695652173914</v>
      </c>
      <c r="GH69" s="162">
        <f t="shared" si="86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7"/>
        <v>0.82608695652173914</v>
      </c>
      <c r="GP69" s="162">
        <f t="shared" si="88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89"/>
        <v>0.82608695652173914</v>
      </c>
      <c r="GX69" s="162">
        <f t="shared" si="90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1"/>
        <v>0.82608695652173914</v>
      </c>
      <c r="HF69" s="162">
        <f t="shared" si="92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3"/>
        <v>0.82608695652173914</v>
      </c>
      <c r="HN69" s="162">
        <f t="shared" si="94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5"/>
        <v>0.82608695652173914</v>
      </c>
      <c r="HV69" s="162">
        <f t="shared" si="96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7"/>
        <v>0.82608695652173914</v>
      </c>
      <c r="ID69" s="162">
        <f t="shared" si="98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99"/>
        <v>0.82608695652173914</v>
      </c>
      <c r="IL69" s="162">
        <f t="shared" si="100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1"/>
        <v>0.82608695652173914</v>
      </c>
      <c r="IT69" s="162">
        <f t="shared" si="102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3"/>
        <v>0.82608695652173914</v>
      </c>
      <c r="JB69" s="162">
        <f t="shared" si="104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5"/>
        <v>0.82608695652173914</v>
      </c>
      <c r="JJ69" s="162">
        <f t="shared" si="106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7"/>
        <v>0.82608695652173914</v>
      </c>
      <c r="JR69" s="162">
        <f t="shared" si="108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09"/>
        <v>0.82608695652173914</v>
      </c>
      <c r="JZ69" s="162">
        <f t="shared" si="110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1"/>
        <v>0.82608695652173914</v>
      </c>
      <c r="KH69" s="162">
        <f t="shared" si="112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3"/>
        <v>0.82608695652173914</v>
      </c>
      <c r="KP69" s="162">
        <f t="shared" si="114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5"/>
        <v>0.82608695652173914</v>
      </c>
      <c r="KX69" s="162">
        <f t="shared" si="116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7"/>
        <v>0.82608695652173914</v>
      </c>
      <c r="LF69" s="162">
        <f t="shared" si="118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19"/>
        <v>0.82608695652173914</v>
      </c>
      <c r="LN69" s="162">
        <f t="shared" si="120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1"/>
        <v>0.82608695652173914</v>
      </c>
      <c r="LV69" s="162">
        <f t="shared" si="122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3"/>
        <v>0.82608695652173914</v>
      </c>
      <c r="MD69" s="162">
        <f t="shared" si="124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5"/>
        <v>0.82608695652173914</v>
      </c>
      <c r="MT69" s="162">
        <f t="shared" si="126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7"/>
        <v>0.83695652173913049</v>
      </c>
      <c r="NB69" s="162">
        <f t="shared" si="128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</row>
    <row r="70" spans="1:374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4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5"/>
        <v>0.46478873239436619</v>
      </c>
      <c r="N70" s="108">
        <f t="shared" si="66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7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68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69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0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1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2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3"/>
        <v>0.47887323943661969</v>
      </c>
      <c r="BR70" s="108">
        <f t="shared" si="74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5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6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7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78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79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0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1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2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3"/>
        <v>0.647887323943662</v>
      </c>
      <c r="FZ70" s="162">
        <f t="shared" si="84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5"/>
        <v>0.63380281690140849</v>
      </c>
      <c r="GH70" s="162">
        <f t="shared" si="86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7"/>
        <v>0.63380281690140849</v>
      </c>
      <c r="GP70" s="162">
        <f t="shared" si="88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89"/>
        <v>0.647887323943662</v>
      </c>
      <c r="GX70" s="162">
        <f t="shared" si="90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1"/>
        <v>0.647887323943662</v>
      </c>
      <c r="HF70" s="162">
        <f t="shared" si="92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3"/>
        <v>0.647887323943662</v>
      </c>
      <c r="HN70" s="162">
        <f t="shared" si="94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5"/>
        <v>0.647887323943662</v>
      </c>
      <c r="HV70" s="162">
        <f t="shared" si="96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7"/>
        <v>0.647887323943662</v>
      </c>
      <c r="ID70" s="162">
        <f t="shared" si="98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99"/>
        <v>0.647887323943662</v>
      </c>
      <c r="IL70" s="162">
        <f t="shared" si="100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1"/>
        <v>0.647887323943662</v>
      </c>
      <c r="IT70" s="162">
        <f t="shared" si="102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3"/>
        <v>0.647887323943662</v>
      </c>
      <c r="JB70" s="162">
        <f t="shared" si="104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5"/>
        <v>0.647887323943662</v>
      </c>
      <c r="JJ70" s="162">
        <f t="shared" si="106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7"/>
        <v>0.647887323943662</v>
      </c>
      <c r="JR70" s="162">
        <f t="shared" si="108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09"/>
        <v>0.647887323943662</v>
      </c>
      <c r="JZ70" s="162">
        <f t="shared" si="110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1"/>
        <v>0.647887323943662</v>
      </c>
      <c r="KH70" s="162">
        <f t="shared" si="112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3"/>
        <v>0.647887323943662</v>
      </c>
      <c r="KP70" s="162">
        <f t="shared" si="114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5"/>
        <v>0.647887323943662</v>
      </c>
      <c r="KX70" s="162">
        <f t="shared" si="116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7"/>
        <v>0.647887323943662</v>
      </c>
      <c r="LF70" s="162">
        <f t="shared" si="118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19"/>
        <v>0.647887323943662</v>
      </c>
      <c r="LN70" s="162">
        <f t="shared" si="120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1"/>
        <v>0.647887323943662</v>
      </c>
      <c r="LV70" s="162">
        <f t="shared" si="122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3"/>
        <v>0.647887323943662</v>
      </c>
      <c r="MD70" s="162">
        <f t="shared" si="124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5"/>
        <v>0.647887323943662</v>
      </c>
      <c r="MT70" s="162">
        <f t="shared" si="126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7"/>
        <v>0.647887323943662</v>
      </c>
      <c r="NB70" s="162">
        <f t="shared" si="128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</row>
    <row r="71" spans="1:374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4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5"/>
        <v>0.99639639639639643</v>
      </c>
      <c r="N71" s="108">
        <f t="shared" si="66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7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68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69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0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1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2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3"/>
        <v>0.99639639639639643</v>
      </c>
      <c r="BR71" s="108">
        <f t="shared" si="74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5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6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7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78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79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0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1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2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3"/>
        <v>2.2014309301045681E-2</v>
      </c>
      <c r="FZ71" s="162">
        <f t="shared" si="84"/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5"/>
        <v>2.6720106880427523E-2</v>
      </c>
      <c r="GH71" s="162">
        <f t="shared" si="86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7"/>
        <v>2.2014309301045681E-2</v>
      </c>
      <c r="GP71" s="162">
        <f t="shared" si="88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89"/>
        <v>0.91449565798263188</v>
      </c>
      <c r="GX71" s="162">
        <f t="shared" si="90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1"/>
        <v>0.91449565798263188</v>
      </c>
      <c r="HF71" s="162">
        <f t="shared" si="92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3"/>
        <v>0.91449565798263188</v>
      </c>
      <c r="HN71" s="162">
        <f t="shared" si="94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5"/>
        <v>0.91449565798263188</v>
      </c>
      <c r="HV71" s="162">
        <f t="shared" si="96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7"/>
        <v>0.91449565798263188</v>
      </c>
      <c r="ID71" s="162">
        <f t="shared" si="98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99"/>
        <v>0.91449565798263188</v>
      </c>
      <c r="IL71" s="162">
        <f t="shared" si="100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1"/>
        <v>0.91449565798263188</v>
      </c>
      <c r="IT71" s="162">
        <f t="shared" si="102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3"/>
        <v>0.91449565798263188</v>
      </c>
      <c r="JB71" s="162">
        <f t="shared" si="104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5"/>
        <v>0.91449565798263188</v>
      </c>
      <c r="JJ71" s="162">
        <f t="shared" si="106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7"/>
        <v>0.91449565798263188</v>
      </c>
      <c r="JR71" s="162">
        <f t="shared" si="108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09"/>
        <v>0.91449565798263188</v>
      </c>
      <c r="JZ71" s="162">
        <f t="shared" si="110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1"/>
        <v>0.91449565798263188</v>
      </c>
      <c r="KH71" s="162">
        <f t="shared" si="112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3"/>
        <v>0.91449565798263188</v>
      </c>
      <c r="KP71" s="162">
        <f t="shared" si="114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5"/>
        <v>0.91449565798263188</v>
      </c>
      <c r="KX71" s="162">
        <f t="shared" si="116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7"/>
        <v>0.91449565798263188</v>
      </c>
      <c r="LF71" s="162">
        <f t="shared" si="118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19"/>
        <v>0.82534869617950268</v>
      </c>
      <c r="LN71" s="162">
        <f t="shared" si="120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1"/>
        <v>0.82534869617950268</v>
      </c>
      <c r="LV71" s="162">
        <f t="shared" si="122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3"/>
        <v>0.82534869617950268</v>
      </c>
      <c r="MD71" s="162">
        <f t="shared" si="124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5"/>
        <v>0.82534869617950268</v>
      </c>
      <c r="MT71" s="162">
        <f t="shared" si="126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7"/>
        <v>0.90054578532443907</v>
      </c>
      <c r="NB71" s="162">
        <f t="shared" si="128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</row>
    <row r="72" spans="1:374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4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5"/>
        <v>0.95454545454545459</v>
      </c>
      <c r="N72" s="108">
        <f t="shared" si="66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7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68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69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0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1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2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3"/>
        <v>0.95454545454545459</v>
      </c>
      <c r="BR72" s="108">
        <f t="shared" si="74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5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6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7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78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79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0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1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2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3"/>
        <v>0.95454545454545459</v>
      </c>
      <c r="FZ72" s="162">
        <f t="shared" si="84"/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5"/>
        <v>0.95454545454545459</v>
      </c>
      <c r="GH72" s="162">
        <f t="shared" si="86"/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7"/>
        <v>0.95454545454545459</v>
      </c>
      <c r="GP72" s="162">
        <f t="shared" si="88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89"/>
        <v>0.95454545454545459</v>
      </c>
      <c r="GX72" s="162">
        <f t="shared" si="90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1"/>
        <v>0.95454545454545459</v>
      </c>
      <c r="HF72" s="162">
        <f t="shared" si="92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3"/>
        <v>0.95454545454545459</v>
      </c>
      <c r="HN72" s="162">
        <f t="shared" si="94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5"/>
        <v>0.95454545454545459</v>
      </c>
      <c r="HV72" s="162">
        <f t="shared" si="96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7"/>
        <v>0.95454545454545459</v>
      </c>
      <c r="ID72" s="162">
        <f t="shared" si="98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99"/>
        <v>0.95454545454545459</v>
      </c>
      <c r="IL72" s="162">
        <f t="shared" si="100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1"/>
        <v>0.95454545454545459</v>
      </c>
      <c r="IT72" s="162">
        <f t="shared" si="102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3"/>
        <v>0.95454545454545459</v>
      </c>
      <c r="JB72" s="162">
        <f t="shared" si="104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5"/>
        <v>0.95454545454545459</v>
      </c>
      <c r="JJ72" s="162">
        <f t="shared" si="106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7"/>
        <v>0.95454545454545459</v>
      </c>
      <c r="JR72" s="162">
        <f t="shared" si="108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09"/>
        <v>0.95454545454545459</v>
      </c>
      <c r="JZ72" s="162">
        <f t="shared" si="110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1"/>
        <v>0.95454545454545459</v>
      </c>
      <c r="KH72" s="162">
        <f t="shared" si="112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3"/>
        <v>0.95454545454545459</v>
      </c>
      <c r="KP72" s="162">
        <f t="shared" si="114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5"/>
        <v>0.95454545454545459</v>
      </c>
      <c r="KX72" s="162">
        <f t="shared" si="116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7"/>
        <v>0.95454545454545459</v>
      </c>
      <c r="LF72" s="162">
        <f t="shared" si="118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19"/>
        <v>0.95454545454545459</v>
      </c>
      <c r="LN72" s="162">
        <f t="shared" si="120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1"/>
        <v>0.95454545454545459</v>
      </c>
      <c r="LV72" s="162">
        <f t="shared" si="122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3"/>
        <v>0.95454545454545459</v>
      </c>
      <c r="MD72" s="162">
        <f t="shared" si="124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5"/>
        <v>0.95454545454545459</v>
      </c>
      <c r="MT72" s="162">
        <f t="shared" si="126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7"/>
        <v>0.95454545454545459</v>
      </c>
      <c r="NB72" s="162">
        <f t="shared" si="128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</row>
    <row r="73" spans="1:374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4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5"/>
        <v>0.82222222222222219</v>
      </c>
      <c r="N73" s="108">
        <f t="shared" si="66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7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68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69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0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1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2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3"/>
        <v>0.81481481481481477</v>
      </c>
      <c r="BR73" s="108">
        <f t="shared" si="74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5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6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7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78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79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0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1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2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3"/>
        <v>0.79850746268656714</v>
      </c>
      <c r="FZ73" s="162">
        <f t="shared" si="84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5"/>
        <v>0.79850746268656714</v>
      </c>
      <c r="GH73" s="162">
        <f t="shared" si="86"/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7"/>
        <v>0.79850746268656714</v>
      </c>
      <c r="GP73" s="162">
        <f t="shared" si="88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 t="shared" si="89"/>
        <v>0.81343283582089554</v>
      </c>
      <c r="GX73" s="162">
        <f t="shared" si="90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1"/>
        <v>0.81343283582089554</v>
      </c>
      <c r="HF73" s="162">
        <f t="shared" si="92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3"/>
        <v>0.83582089552238803</v>
      </c>
      <c r="HN73" s="162">
        <f t="shared" si="94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5"/>
        <v>0.83582089552238803</v>
      </c>
      <c r="HV73" s="162">
        <f t="shared" si="96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7"/>
        <v>0.83582089552238803</v>
      </c>
      <c r="ID73" s="162">
        <f t="shared" si="98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99"/>
        <v>0.83582089552238803</v>
      </c>
      <c r="IL73" s="162">
        <f t="shared" si="100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1"/>
        <v>0.83582089552238803</v>
      </c>
      <c r="IT73" s="162">
        <f t="shared" si="102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3"/>
        <v>0.83582089552238803</v>
      </c>
      <c r="JB73" s="162">
        <f t="shared" si="104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5"/>
        <v>0.83582089552238803</v>
      </c>
      <c r="JJ73" s="162">
        <f t="shared" si="106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7"/>
        <v>0.83582089552238803</v>
      </c>
      <c r="JR73" s="162">
        <f t="shared" si="108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09"/>
        <v>0.83582089552238803</v>
      </c>
      <c r="JZ73" s="162">
        <f t="shared" si="110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1"/>
        <v>0.83582089552238803</v>
      </c>
      <c r="KH73" s="162">
        <f t="shared" si="112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3"/>
        <v>0.83582089552238803</v>
      </c>
      <c r="KP73" s="162">
        <f t="shared" si="114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5"/>
        <v>0.83582089552238803</v>
      </c>
      <c r="KX73" s="162">
        <f t="shared" si="116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7"/>
        <v>0.83582089552238803</v>
      </c>
      <c r="LF73" s="162">
        <f t="shared" si="118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19"/>
        <v>0.83582089552238803</v>
      </c>
      <c r="LN73" s="162">
        <f t="shared" si="120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1"/>
        <v>0.83582089552238803</v>
      </c>
      <c r="LV73" s="162">
        <f t="shared" si="122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3"/>
        <v>0.83582089552238803</v>
      </c>
      <c r="MD73" s="162">
        <f t="shared" si="124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5"/>
        <v>0.83582089552238803</v>
      </c>
      <c r="MT73" s="162">
        <f t="shared" si="126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7"/>
        <v>0.83582089552238803</v>
      </c>
      <c r="NB73" s="162">
        <f t="shared" si="128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</row>
    <row r="74" spans="1:374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5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3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1"/>
        <v>0.8614425162689805</v>
      </c>
      <c r="HI74" s="156">
        <f>SUM(HI3:HI73)</f>
        <v>11064</v>
      </c>
      <c r="HJ74" s="156">
        <f>SUM(HJ3:HJ73)</f>
        <v>9537</v>
      </c>
      <c r="HM74" s="158">
        <f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5"/>
        <v>0.86198481561822127</v>
      </c>
      <c r="HY74" s="156">
        <f>SUM(HY3:HY73)</f>
        <v>11064</v>
      </c>
      <c r="HZ74" s="156">
        <f>SUM(HZ3:HZ73)</f>
        <v>9538</v>
      </c>
      <c r="IC74" s="158">
        <f>HZ74/HY74</f>
        <v>0.86207519884309469</v>
      </c>
      <c r="IG74" s="156">
        <f>SUM(IG3:IG73)</f>
        <v>11064</v>
      </c>
      <c r="IH74" s="156">
        <f>SUM(IH3:IH73)</f>
        <v>9932</v>
      </c>
      <c r="IK74" s="158">
        <f>IH74/IG74</f>
        <v>0.8976861894432393</v>
      </c>
      <c r="IO74" s="156">
        <f>SUM(IO3:IO73)</f>
        <v>11064</v>
      </c>
      <c r="IP74" s="156">
        <f>SUM(IP3:IP73)</f>
        <v>9933</v>
      </c>
      <c r="IS74" s="158">
        <f>IP74/IO74</f>
        <v>0.89777657266811284</v>
      </c>
      <c r="IW74" s="156">
        <f>SUM(IW3:IW73)</f>
        <v>11064</v>
      </c>
      <c r="IX74" s="156">
        <f>SUM(IX3:IX73)</f>
        <v>9932</v>
      </c>
      <c r="JA74" s="158">
        <f>IX74/IW74</f>
        <v>0.8976861894432393</v>
      </c>
      <c r="JE74" s="156">
        <f>SUM(JE3:JE73)</f>
        <v>11064</v>
      </c>
      <c r="JF74" s="156">
        <f>SUM(JF3:JF73)</f>
        <v>9932</v>
      </c>
      <c r="JI74" s="158">
        <f>JF74/JE74</f>
        <v>0.8976861894432393</v>
      </c>
      <c r="JM74" s="156">
        <f>SUM(JM3:JM73)</f>
        <v>11064</v>
      </c>
      <c r="JN74" s="156">
        <f>SUM(JN3:JN73)</f>
        <v>9932</v>
      </c>
      <c r="JQ74" s="158">
        <f>JN74/JM74</f>
        <v>0.8976861894432393</v>
      </c>
      <c r="JU74" s="156">
        <f>SUM(JU3:JU73)</f>
        <v>11064</v>
      </c>
      <c r="JV74" s="156">
        <f>SUM(JV3:JV73)</f>
        <v>10041</v>
      </c>
      <c r="JY74" s="158">
        <f>JV74/JU74</f>
        <v>0.90753796095444683</v>
      </c>
      <c r="KC74" s="156">
        <f>SUM(KC3:KC73)</f>
        <v>11087</v>
      </c>
      <c r="KD74" s="156">
        <f>SUM(KD3:KD73)</f>
        <v>10051</v>
      </c>
      <c r="KG74" s="158">
        <f>KD74/KC74</f>
        <v>0.9065572291873365</v>
      </c>
      <c r="KK74" s="156">
        <f>SUM(KK3:KK73)</f>
        <v>11087</v>
      </c>
      <c r="KL74" s="156">
        <f>SUM(KL3:KL73)</f>
        <v>10050</v>
      </c>
      <c r="KO74" s="158">
        <f>KL74/KK74</f>
        <v>0.90646703346261392</v>
      </c>
      <c r="KS74" s="156">
        <f>SUM(KS3:KS73)</f>
        <v>11087</v>
      </c>
      <c r="KT74" s="156">
        <f>SUM(KT3:KT73)</f>
        <v>10051</v>
      </c>
      <c r="KW74" s="158">
        <f>KT74/KS74</f>
        <v>0.9065572291873365</v>
      </c>
      <c r="LA74" s="156">
        <f>SUM(LA3:LA73)</f>
        <v>11087</v>
      </c>
      <c r="LB74" s="156">
        <f>SUM(LB3:LB73)</f>
        <v>10051</v>
      </c>
      <c r="LE74" s="158">
        <f>LB74/LA74</f>
        <v>0.9065572291873365</v>
      </c>
      <c r="LI74" s="156">
        <f>SUM(LI3:LI73)</f>
        <v>11280</v>
      </c>
      <c r="LJ74" s="156">
        <f>SUM(LJ3:LJ73)</f>
        <v>10083</v>
      </c>
      <c r="LM74" s="158">
        <f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1"/>
        <v>0.8939716312056738</v>
      </c>
      <c r="LY74" s="156">
        <f>SUM(LY3:LY73)</f>
        <v>11280</v>
      </c>
      <c r="LZ74" s="156">
        <f>SUM(LZ3:LZ73)</f>
        <v>9994</v>
      </c>
      <c r="MC74" s="158">
        <f t="shared" si="123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5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7"/>
        <v>0.89080918195515379</v>
      </c>
      <c r="NI74" s="158"/>
    </row>
    <row r="75" spans="1:374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74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74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74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74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203"/>
      <c r="DY79" s="203"/>
      <c r="DZ79" s="203"/>
      <c r="EA79" s="203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74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</row>
    <row r="81" spans="1:373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</row>
    <row r="82" spans="1:373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</row>
    <row r="83" spans="1:373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</row>
    <row r="84" spans="1:373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</row>
    <row r="85" spans="1:373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</row>
    <row r="86" spans="1:373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</row>
    <row r="87" spans="1:373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</row>
    <row r="88" spans="1:373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</row>
    <row r="89" spans="1:373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73">
      <c r="MM90" s="156"/>
    </row>
    <row r="91" spans="1:373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73">
      <c r="MF92" s="156"/>
      <c r="MM92" s="156"/>
    </row>
    <row r="93" spans="1:373">
      <c r="MF93" s="156"/>
      <c r="MM93" s="156"/>
    </row>
    <row r="94" spans="1:373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</row>
    <row r="95" spans="1:373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</row>
    <row r="96" spans="1:373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</row>
    <row r="97" spans="216:372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</row>
    <row r="98" spans="216:372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</row>
    <row r="99" spans="216:372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</row>
    <row r="100" spans="216:372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</row>
    <row r="101" spans="216:372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</row>
    <row r="102" spans="216:372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</row>
    <row r="103" spans="216:372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FE1:FF1"/>
    <mergeCell ref="FL1:FM1"/>
    <mergeCell ref="DX79:EA79"/>
    <mergeCell ref="DX1:DY1"/>
    <mergeCell ref="EF1:EG1"/>
    <mergeCell ref="EN1:EO1"/>
    <mergeCell ref="EV1:EW1"/>
    <mergeCell ref="EX1:EY1"/>
    <mergeCell ref="DP1:DQ1"/>
    <mergeCell ref="CZ1:DA1"/>
    <mergeCell ref="DH1:DI1"/>
    <mergeCell ref="CJ1:CK1"/>
    <mergeCell ref="CR1:CS1"/>
    <mergeCell ref="CB1:CC1"/>
    <mergeCell ref="BT1:BU1"/>
    <mergeCell ref="BD1:BE1"/>
    <mergeCell ref="P1:Q1"/>
    <mergeCell ref="X1:Y1"/>
    <mergeCell ref="AF1:AG1"/>
    <mergeCell ref="AN1:AO1"/>
    <mergeCell ref="AV1:AW1"/>
  </mergeCells>
  <phoneticPr fontId="11" type="noConversion"/>
  <conditionalFormatting sqref="CK4">
    <cfRule type="cellIs" dxfId="226" priority="727" operator="equal">
      <formula>799</formula>
    </cfRule>
    <cfRule type="uniqueValues" priority="728"/>
  </conditionalFormatting>
  <conditionalFormatting sqref="CK9">
    <cfRule type="cellIs" dxfId="225" priority="725" operator="equal">
      <formula>799</formula>
    </cfRule>
    <cfRule type="uniqueValues" priority="726"/>
  </conditionalFormatting>
  <conditionalFormatting sqref="CK11">
    <cfRule type="cellIs" dxfId="224" priority="723" operator="equal">
      <formula>799</formula>
    </cfRule>
    <cfRule type="uniqueValues" priority="724"/>
  </conditionalFormatting>
  <conditionalFormatting sqref="CK12">
    <cfRule type="cellIs" dxfId="223" priority="721" operator="equal">
      <formula>799</formula>
    </cfRule>
    <cfRule type="uniqueValues" priority="722"/>
  </conditionalFormatting>
  <conditionalFormatting sqref="CK14">
    <cfRule type="cellIs" dxfId="222" priority="719" operator="equal">
      <formula>799</formula>
    </cfRule>
    <cfRule type="uniqueValues" priority="720"/>
  </conditionalFormatting>
  <conditionalFormatting sqref="CK17">
    <cfRule type="cellIs" dxfId="221" priority="717" operator="equal">
      <formula>799</formula>
    </cfRule>
    <cfRule type="uniqueValues" priority="718"/>
  </conditionalFormatting>
  <conditionalFormatting sqref="CK22">
    <cfRule type="cellIs" dxfId="220" priority="715" operator="equal">
      <formula>799</formula>
    </cfRule>
    <cfRule type="uniqueValues" priority="716"/>
  </conditionalFormatting>
  <conditionalFormatting sqref="CK31">
    <cfRule type="cellIs" dxfId="219" priority="713" operator="equal">
      <formula>799</formula>
    </cfRule>
    <cfRule type="uniqueValues" priority="714"/>
  </conditionalFormatting>
  <conditionalFormatting sqref="CK42">
    <cfRule type="cellIs" dxfId="218" priority="711" operator="equal">
      <formula>799</formula>
    </cfRule>
    <cfRule type="uniqueValues" priority="712"/>
  </conditionalFormatting>
  <conditionalFormatting sqref="CK43">
    <cfRule type="cellIs" dxfId="217" priority="709" operator="equal">
      <formula>799</formula>
    </cfRule>
    <cfRule type="uniqueValues" priority="710"/>
  </conditionalFormatting>
  <conditionalFormatting sqref="CS4">
    <cfRule type="cellIs" dxfId="216" priority="707" operator="equal">
      <formula>799</formula>
    </cfRule>
    <cfRule type="uniqueValues" priority="708"/>
  </conditionalFormatting>
  <conditionalFormatting sqref="CS9">
    <cfRule type="cellIs" dxfId="215" priority="705" operator="equal">
      <formula>799</formula>
    </cfRule>
    <cfRule type="uniqueValues" priority="706"/>
  </conditionalFormatting>
  <conditionalFormatting sqref="CS11">
    <cfRule type="cellIs" dxfId="214" priority="703" operator="equal">
      <formula>799</formula>
    </cfRule>
    <cfRule type="uniqueValues" priority="704"/>
  </conditionalFormatting>
  <conditionalFormatting sqref="CS12">
    <cfRule type="cellIs" dxfId="213" priority="701" operator="equal">
      <formula>799</formula>
    </cfRule>
    <cfRule type="uniqueValues" priority="702"/>
  </conditionalFormatting>
  <conditionalFormatting sqref="CS17">
    <cfRule type="cellIs" dxfId="212" priority="699" operator="equal">
      <formula>799</formula>
    </cfRule>
    <cfRule type="uniqueValues" priority="700"/>
  </conditionalFormatting>
  <conditionalFormatting sqref="CS31">
    <cfRule type="cellIs" dxfId="211" priority="697" operator="equal">
      <formula>799</formula>
    </cfRule>
    <cfRule type="uniqueValues" priority="698"/>
  </conditionalFormatting>
  <conditionalFormatting sqref="CS42">
    <cfRule type="cellIs" dxfId="210" priority="695" operator="equal">
      <formula>799</formula>
    </cfRule>
    <cfRule type="uniqueValues" priority="696"/>
  </conditionalFormatting>
  <conditionalFormatting sqref="CS22:CV22">
    <cfRule type="cellIs" dxfId="209" priority="693" operator="equal">
      <formula>799</formula>
    </cfRule>
    <cfRule type="uniqueValues" priority="694"/>
  </conditionalFormatting>
  <conditionalFormatting sqref="DA4">
    <cfRule type="cellIs" dxfId="208" priority="691" operator="equal">
      <formula>799</formula>
    </cfRule>
    <cfRule type="uniqueValues" priority="692"/>
  </conditionalFormatting>
  <conditionalFormatting sqref="DA9">
    <cfRule type="cellIs" dxfId="207" priority="689" operator="equal">
      <formula>799</formula>
    </cfRule>
    <cfRule type="uniqueValues" priority="690"/>
  </conditionalFormatting>
  <conditionalFormatting sqref="DA11">
    <cfRule type="cellIs" dxfId="206" priority="687" operator="equal">
      <formula>799</formula>
    </cfRule>
    <cfRule type="uniqueValues" priority="688"/>
  </conditionalFormatting>
  <conditionalFormatting sqref="DA12">
    <cfRule type="cellIs" dxfId="205" priority="685" operator="equal">
      <formula>799</formula>
    </cfRule>
    <cfRule type="uniqueValues" priority="686"/>
  </conditionalFormatting>
  <conditionalFormatting sqref="DA17">
    <cfRule type="cellIs" dxfId="204" priority="683" operator="equal">
      <formula>799</formula>
    </cfRule>
    <cfRule type="uniqueValues" priority="684"/>
  </conditionalFormatting>
  <conditionalFormatting sqref="DA22">
    <cfRule type="cellIs" dxfId="203" priority="681" operator="equal">
      <formula>799</formula>
    </cfRule>
    <cfRule type="uniqueValues" priority="682"/>
  </conditionalFormatting>
  <conditionalFormatting sqref="DA31">
    <cfRule type="cellIs" dxfId="202" priority="679" operator="equal">
      <formula>799</formula>
    </cfRule>
    <cfRule type="uniqueValues" priority="680"/>
  </conditionalFormatting>
  <conditionalFormatting sqref="DA42">
    <cfRule type="cellIs" dxfId="201" priority="677" operator="equal">
      <formula>799</formula>
    </cfRule>
    <cfRule type="uniqueValues" priority="678"/>
  </conditionalFormatting>
  <conditionalFormatting sqref="DI4">
    <cfRule type="cellIs" dxfId="200" priority="675" operator="equal">
      <formula>799</formula>
    </cfRule>
    <cfRule type="uniqueValues" priority="676"/>
  </conditionalFormatting>
  <conditionalFormatting sqref="DI9">
    <cfRule type="cellIs" dxfId="199" priority="673" operator="equal">
      <formula>799</formula>
    </cfRule>
    <cfRule type="uniqueValues" priority="674"/>
  </conditionalFormatting>
  <conditionalFormatting sqref="DI11">
    <cfRule type="cellIs" dxfId="198" priority="671" operator="equal">
      <formula>799</formula>
    </cfRule>
    <cfRule type="uniqueValues" priority="672"/>
  </conditionalFormatting>
  <conditionalFormatting sqref="DI12">
    <cfRule type="cellIs" dxfId="197" priority="669" operator="equal">
      <formula>799</formula>
    </cfRule>
    <cfRule type="uniqueValues" priority="670"/>
  </conditionalFormatting>
  <conditionalFormatting sqref="DI17">
    <cfRule type="cellIs" dxfId="196" priority="667" operator="equal">
      <formula>799</formula>
    </cfRule>
    <cfRule type="uniqueValues" priority="668"/>
  </conditionalFormatting>
  <conditionalFormatting sqref="DI31">
    <cfRule type="cellIs" dxfId="195" priority="665" operator="equal">
      <formula>799</formula>
    </cfRule>
    <cfRule type="uniqueValues" priority="666"/>
  </conditionalFormatting>
  <conditionalFormatting sqref="DI42">
    <cfRule type="cellIs" dxfId="194" priority="663" operator="equal">
      <formula>799</formula>
    </cfRule>
    <cfRule type="uniqueValues" priority="664"/>
  </conditionalFormatting>
  <conditionalFormatting sqref="DQ4">
    <cfRule type="cellIs" dxfId="193" priority="661" operator="equal">
      <formula>799</formula>
    </cfRule>
    <cfRule type="uniqueValues" priority="662"/>
  </conditionalFormatting>
  <conditionalFormatting sqref="DQ9">
    <cfRule type="cellIs" dxfId="192" priority="659" operator="equal">
      <formula>799</formula>
    </cfRule>
    <cfRule type="uniqueValues" priority="660"/>
  </conditionalFormatting>
  <conditionalFormatting sqref="DQ11">
    <cfRule type="cellIs" dxfId="191" priority="657" operator="equal">
      <formula>799</formula>
    </cfRule>
    <cfRule type="uniqueValues" priority="658"/>
  </conditionalFormatting>
  <conditionalFormatting sqref="DQ12">
    <cfRule type="cellIs" dxfId="190" priority="655" operator="equal">
      <formula>799</formula>
    </cfRule>
    <cfRule type="uniqueValues" priority="656"/>
  </conditionalFormatting>
  <conditionalFormatting sqref="DQ17">
    <cfRule type="cellIs" dxfId="189" priority="653" operator="equal">
      <formula>799</formula>
    </cfRule>
    <cfRule type="uniqueValues" priority="654"/>
  </conditionalFormatting>
  <conditionalFormatting sqref="DQ31">
    <cfRule type="cellIs" dxfId="188" priority="651" operator="equal">
      <formula>799</formula>
    </cfRule>
    <cfRule type="uniqueValues" priority="652"/>
  </conditionalFormatting>
  <conditionalFormatting sqref="DQ42">
    <cfRule type="cellIs" dxfId="187" priority="649" operator="equal">
      <formula>799</formula>
    </cfRule>
    <cfRule type="uniqueValues" priority="650"/>
  </conditionalFormatting>
  <conditionalFormatting sqref="DY4">
    <cfRule type="cellIs" dxfId="186" priority="647" operator="equal">
      <formula>799</formula>
    </cfRule>
    <cfRule type="uniqueValues" priority="648"/>
  </conditionalFormatting>
  <conditionalFormatting sqref="DY9">
    <cfRule type="cellIs" dxfId="185" priority="645" operator="equal">
      <formula>799</formula>
    </cfRule>
    <cfRule type="uniqueValues" priority="646"/>
  </conditionalFormatting>
  <conditionalFormatting sqref="DY11">
    <cfRule type="cellIs" dxfId="184" priority="643" operator="equal">
      <formula>799</formula>
    </cfRule>
    <cfRule type="uniqueValues" priority="644"/>
  </conditionalFormatting>
  <conditionalFormatting sqref="DY12">
    <cfRule type="cellIs" dxfId="183" priority="641" operator="equal">
      <formula>799</formula>
    </cfRule>
    <cfRule type="uniqueValues" priority="642"/>
  </conditionalFormatting>
  <conditionalFormatting sqref="DY17">
    <cfRule type="cellIs" dxfId="182" priority="639" operator="equal">
      <formula>799</formula>
    </cfRule>
    <cfRule type="uniqueValues" priority="640"/>
  </conditionalFormatting>
  <conditionalFormatting sqref="DY31">
    <cfRule type="cellIs" dxfId="181" priority="637" operator="equal">
      <formula>799</formula>
    </cfRule>
    <cfRule type="uniqueValues" priority="638"/>
  </conditionalFormatting>
  <conditionalFormatting sqref="DY42">
    <cfRule type="cellIs" dxfId="180" priority="635" operator="equal">
      <formula>799</formula>
    </cfRule>
    <cfRule type="uniqueValues" priority="636"/>
  </conditionalFormatting>
  <conditionalFormatting sqref="EO4">
    <cfRule type="cellIs" dxfId="179" priority="633" operator="equal">
      <formula>799</formula>
    </cfRule>
    <cfRule type="uniqueValues" priority="634"/>
  </conditionalFormatting>
  <conditionalFormatting sqref="EO9">
    <cfRule type="cellIs" dxfId="178" priority="631" operator="equal">
      <formula>799</formula>
    </cfRule>
    <cfRule type="uniqueValues" priority="632"/>
  </conditionalFormatting>
  <conditionalFormatting sqref="EO11">
    <cfRule type="cellIs" dxfId="177" priority="629" operator="equal">
      <formula>799</formula>
    </cfRule>
    <cfRule type="uniqueValues" priority="630"/>
  </conditionalFormatting>
  <conditionalFormatting sqref="EO12">
    <cfRule type="cellIs" dxfId="176" priority="627" operator="equal">
      <formula>799</formula>
    </cfRule>
    <cfRule type="uniqueValues" priority="628"/>
  </conditionalFormatting>
  <conditionalFormatting sqref="EO17">
    <cfRule type="cellIs" dxfId="175" priority="625" operator="equal">
      <formula>799</formula>
    </cfRule>
    <cfRule type="uniqueValues" priority="626"/>
  </conditionalFormatting>
  <conditionalFormatting sqref="EO31">
    <cfRule type="cellIs" dxfId="174" priority="623" operator="equal">
      <formula>799</formula>
    </cfRule>
    <cfRule type="uniqueValues" priority="624"/>
  </conditionalFormatting>
  <conditionalFormatting sqref="EO42">
    <cfRule type="cellIs" dxfId="173" priority="621" operator="equal">
      <formula>799</formula>
    </cfRule>
    <cfRule type="uniqueValues" priority="622"/>
  </conditionalFormatting>
  <conditionalFormatting sqref="FU4">
    <cfRule type="cellIs" dxfId="172" priority="619" operator="equal">
      <formula>799</formula>
    </cfRule>
    <cfRule type="uniqueValues" priority="620"/>
  </conditionalFormatting>
  <conditionalFormatting sqref="FU9">
    <cfRule type="cellIs" dxfId="171" priority="617" operator="equal">
      <formula>799</formula>
    </cfRule>
    <cfRule type="uniqueValues" priority="618"/>
  </conditionalFormatting>
  <conditionalFormatting sqref="FU11">
    <cfRule type="cellIs" dxfId="170" priority="615" operator="equal">
      <formula>799</formula>
    </cfRule>
    <cfRule type="uniqueValues" priority="616"/>
  </conditionalFormatting>
  <conditionalFormatting sqref="FU12">
    <cfRule type="cellIs" dxfId="169" priority="613" operator="equal">
      <formula>799</formula>
    </cfRule>
    <cfRule type="uniqueValues" priority="614"/>
  </conditionalFormatting>
  <conditionalFormatting sqref="FU17">
    <cfRule type="cellIs" dxfId="168" priority="611" operator="equal">
      <formula>799</formula>
    </cfRule>
    <cfRule type="uniqueValues" priority="612"/>
  </conditionalFormatting>
  <conditionalFormatting sqref="FU31">
    <cfRule type="cellIs" dxfId="167" priority="609" operator="equal">
      <formula>799</formula>
    </cfRule>
    <cfRule type="uniqueValues" priority="610"/>
  </conditionalFormatting>
  <conditionalFormatting sqref="FU42">
    <cfRule type="cellIs" dxfId="166" priority="607" operator="equal">
      <formula>799</formula>
    </cfRule>
    <cfRule type="uniqueValues" priority="608"/>
  </conditionalFormatting>
  <conditionalFormatting sqref="GC4">
    <cfRule type="cellIs" dxfId="165" priority="605" operator="equal">
      <formula>799</formula>
    </cfRule>
    <cfRule type="uniqueValues" priority="606"/>
  </conditionalFormatting>
  <conditionalFormatting sqref="GC9">
    <cfRule type="cellIs" dxfId="164" priority="603" operator="equal">
      <formula>799</formula>
    </cfRule>
    <cfRule type="uniqueValues" priority="604"/>
  </conditionalFormatting>
  <conditionalFormatting sqref="GC11">
    <cfRule type="cellIs" dxfId="163" priority="601" operator="equal">
      <formula>799</formula>
    </cfRule>
    <cfRule type="uniqueValues" priority="602"/>
  </conditionalFormatting>
  <conditionalFormatting sqref="GC12">
    <cfRule type="cellIs" dxfId="162" priority="599" operator="equal">
      <formula>799</formula>
    </cfRule>
    <cfRule type="uniqueValues" priority="600"/>
  </conditionalFormatting>
  <conditionalFormatting sqref="GC17">
    <cfRule type="cellIs" dxfId="161" priority="597" operator="equal">
      <formula>799</formula>
    </cfRule>
    <cfRule type="uniqueValues" priority="598"/>
  </conditionalFormatting>
  <conditionalFormatting sqref="GC31">
    <cfRule type="cellIs" dxfId="160" priority="595" operator="equal">
      <formula>799</formula>
    </cfRule>
    <cfRule type="uniqueValues" priority="596"/>
  </conditionalFormatting>
  <conditionalFormatting sqref="GC42">
    <cfRule type="cellIs" dxfId="159" priority="593" operator="equal">
      <formula>799</formula>
    </cfRule>
    <cfRule type="uniqueValues" priority="594"/>
  </conditionalFormatting>
  <conditionalFormatting sqref="GK4">
    <cfRule type="cellIs" dxfId="158" priority="591" operator="equal">
      <formula>799</formula>
    </cfRule>
    <cfRule type="uniqueValues" priority="592"/>
  </conditionalFormatting>
  <conditionalFormatting sqref="GK9">
    <cfRule type="cellIs" dxfId="157" priority="589" operator="equal">
      <formula>799</formula>
    </cfRule>
    <cfRule type="uniqueValues" priority="590"/>
  </conditionalFormatting>
  <conditionalFormatting sqref="GK11">
    <cfRule type="cellIs" dxfId="156" priority="587" operator="equal">
      <formula>799</formula>
    </cfRule>
    <cfRule type="uniqueValues" priority="588"/>
  </conditionalFormatting>
  <conditionalFormatting sqref="GK12">
    <cfRule type="cellIs" dxfId="155" priority="585" operator="equal">
      <formula>799</formula>
    </cfRule>
    <cfRule type="uniqueValues" priority="586"/>
  </conditionalFormatting>
  <conditionalFormatting sqref="GK17">
    <cfRule type="cellIs" dxfId="154" priority="583" operator="equal">
      <formula>799</formula>
    </cfRule>
    <cfRule type="uniqueValues" priority="584"/>
  </conditionalFormatting>
  <conditionalFormatting sqref="GK31">
    <cfRule type="cellIs" dxfId="153" priority="581" operator="equal">
      <formula>799</formula>
    </cfRule>
    <cfRule type="uniqueValues" priority="582"/>
  </conditionalFormatting>
  <conditionalFormatting sqref="GK42">
    <cfRule type="cellIs" dxfId="152" priority="579" operator="equal">
      <formula>799</formula>
    </cfRule>
    <cfRule type="uniqueValues" priority="580"/>
  </conditionalFormatting>
  <conditionalFormatting sqref="GS4">
    <cfRule type="cellIs" dxfId="151" priority="577" operator="equal">
      <formula>799</formula>
    </cfRule>
    <cfRule type="uniqueValues" priority="578"/>
  </conditionalFormatting>
  <conditionalFormatting sqref="GS9">
    <cfRule type="cellIs" dxfId="150" priority="575" operator="equal">
      <formula>799</formula>
    </cfRule>
    <cfRule type="uniqueValues" priority="576"/>
  </conditionalFormatting>
  <conditionalFormatting sqref="GS11">
    <cfRule type="cellIs" dxfId="149" priority="573" operator="equal">
      <formula>799</formula>
    </cfRule>
    <cfRule type="uniqueValues" priority="574"/>
  </conditionalFormatting>
  <conditionalFormatting sqref="GS12">
    <cfRule type="cellIs" dxfId="148" priority="571" operator="equal">
      <formula>799</formula>
    </cfRule>
    <cfRule type="uniqueValues" priority="572"/>
  </conditionalFormatting>
  <conditionalFormatting sqref="GS17">
    <cfRule type="cellIs" dxfId="147" priority="569" operator="equal">
      <formula>799</formula>
    </cfRule>
    <cfRule type="uniqueValues" priority="570"/>
  </conditionalFormatting>
  <conditionalFormatting sqref="GS31">
    <cfRule type="cellIs" dxfId="146" priority="567" operator="equal">
      <formula>799</formula>
    </cfRule>
    <cfRule type="uniqueValues" priority="568"/>
  </conditionalFormatting>
  <conditionalFormatting sqref="GS42">
    <cfRule type="cellIs" dxfId="145" priority="565" operator="equal">
      <formula>799</formula>
    </cfRule>
    <cfRule type="uniqueValues" priority="566"/>
  </conditionalFormatting>
  <conditionalFormatting sqref="HA4">
    <cfRule type="cellIs" dxfId="144" priority="563" operator="equal">
      <formula>799</formula>
    </cfRule>
    <cfRule type="uniqueValues" priority="564"/>
  </conditionalFormatting>
  <conditionalFormatting sqref="HA9">
    <cfRule type="cellIs" dxfId="143" priority="561" operator="equal">
      <formula>799</formula>
    </cfRule>
    <cfRule type="uniqueValues" priority="562"/>
  </conditionalFormatting>
  <conditionalFormatting sqref="HA11">
    <cfRule type="cellIs" dxfId="142" priority="559" operator="equal">
      <formula>799</formula>
    </cfRule>
    <cfRule type="uniqueValues" priority="560"/>
  </conditionalFormatting>
  <conditionalFormatting sqref="HA12">
    <cfRule type="cellIs" dxfId="141" priority="557" operator="equal">
      <formula>799</formula>
    </cfRule>
    <cfRule type="uniqueValues" priority="558"/>
  </conditionalFormatting>
  <conditionalFormatting sqref="HA17">
    <cfRule type="cellIs" dxfId="140" priority="555" operator="equal">
      <formula>799</formula>
    </cfRule>
    <cfRule type="uniqueValues" priority="556"/>
  </conditionalFormatting>
  <conditionalFormatting sqref="HA31">
    <cfRule type="cellIs" dxfId="139" priority="553" operator="equal">
      <formula>799</formula>
    </cfRule>
    <cfRule type="uniqueValues" priority="554"/>
  </conditionalFormatting>
  <conditionalFormatting sqref="HA42">
    <cfRule type="cellIs" dxfId="138" priority="551" operator="equal">
      <formula>799</formula>
    </cfRule>
    <cfRule type="uniqueValues" priority="552"/>
  </conditionalFormatting>
  <conditionalFormatting sqref="HI4">
    <cfRule type="cellIs" dxfId="137" priority="529" operator="equal">
      <formula>799</formula>
    </cfRule>
    <cfRule type="uniqueValues" priority="530"/>
  </conditionalFormatting>
  <conditionalFormatting sqref="HI9">
    <cfRule type="cellIs" dxfId="136" priority="527" operator="equal">
      <formula>799</formula>
    </cfRule>
    <cfRule type="uniqueValues" priority="528"/>
  </conditionalFormatting>
  <conditionalFormatting sqref="HI11">
    <cfRule type="cellIs" dxfId="135" priority="525" operator="equal">
      <formula>799</formula>
    </cfRule>
    <cfRule type="uniqueValues" priority="526"/>
  </conditionalFormatting>
  <conditionalFormatting sqref="HI12">
    <cfRule type="cellIs" dxfId="134" priority="523" operator="equal">
      <formula>799</formula>
    </cfRule>
    <cfRule type="uniqueValues" priority="524"/>
  </conditionalFormatting>
  <conditionalFormatting sqref="HI17">
    <cfRule type="cellIs" dxfId="133" priority="521" operator="equal">
      <formula>799</formula>
    </cfRule>
    <cfRule type="uniqueValues" priority="522"/>
  </conditionalFormatting>
  <conditionalFormatting sqref="HI31">
    <cfRule type="cellIs" dxfId="132" priority="519" operator="equal">
      <formula>799</formula>
    </cfRule>
    <cfRule type="uniqueValues" priority="520"/>
  </conditionalFormatting>
  <conditionalFormatting sqref="HI42">
    <cfRule type="cellIs" dxfId="131" priority="517" operator="equal">
      <formula>799</formula>
    </cfRule>
    <cfRule type="uniqueValues" priority="518"/>
  </conditionalFormatting>
  <conditionalFormatting sqref="HQ4">
    <cfRule type="cellIs" dxfId="130" priority="501" operator="equal">
      <formula>799</formula>
    </cfRule>
    <cfRule type="uniqueValues" priority="502"/>
  </conditionalFormatting>
  <conditionalFormatting sqref="HQ9">
    <cfRule type="cellIs" dxfId="129" priority="499" operator="equal">
      <formula>799</formula>
    </cfRule>
    <cfRule type="uniqueValues" priority="500"/>
  </conditionalFormatting>
  <conditionalFormatting sqref="HQ11">
    <cfRule type="cellIs" dxfId="128" priority="497" operator="equal">
      <formula>799</formula>
    </cfRule>
    <cfRule type="uniqueValues" priority="498"/>
  </conditionalFormatting>
  <conditionalFormatting sqref="HQ12">
    <cfRule type="cellIs" dxfId="127" priority="495" operator="equal">
      <formula>799</formula>
    </cfRule>
    <cfRule type="uniqueValues" priority="496"/>
  </conditionalFormatting>
  <conditionalFormatting sqref="HQ17">
    <cfRule type="cellIs" dxfId="126" priority="493" operator="equal">
      <formula>799</formula>
    </cfRule>
    <cfRule type="uniqueValues" priority="494"/>
  </conditionalFormatting>
  <conditionalFormatting sqref="HQ31">
    <cfRule type="cellIs" dxfId="125" priority="491" operator="equal">
      <formula>799</formula>
    </cfRule>
    <cfRule type="uniqueValues" priority="492"/>
  </conditionalFormatting>
  <conditionalFormatting sqref="HQ42">
    <cfRule type="cellIs" dxfId="124" priority="489" operator="equal">
      <formula>799</formula>
    </cfRule>
    <cfRule type="uniqueValues" priority="490"/>
  </conditionalFormatting>
  <conditionalFormatting sqref="HY4">
    <cfRule type="cellIs" dxfId="123" priority="473" operator="equal">
      <formula>799</formula>
    </cfRule>
    <cfRule type="uniqueValues" priority="474"/>
  </conditionalFormatting>
  <conditionalFormatting sqref="HY9">
    <cfRule type="cellIs" dxfId="122" priority="471" operator="equal">
      <formula>799</formula>
    </cfRule>
    <cfRule type="uniqueValues" priority="472"/>
  </conditionalFormatting>
  <conditionalFormatting sqref="HY11">
    <cfRule type="cellIs" dxfId="121" priority="469" operator="equal">
      <formula>799</formula>
    </cfRule>
    <cfRule type="uniqueValues" priority="470"/>
  </conditionalFormatting>
  <conditionalFormatting sqref="HY12">
    <cfRule type="cellIs" dxfId="120" priority="467" operator="equal">
      <formula>799</formula>
    </cfRule>
    <cfRule type="uniqueValues" priority="468"/>
  </conditionalFormatting>
  <conditionalFormatting sqref="HY17">
    <cfRule type="cellIs" dxfId="119" priority="465" operator="equal">
      <formula>799</formula>
    </cfRule>
    <cfRule type="uniqueValues" priority="466"/>
  </conditionalFormatting>
  <conditionalFormatting sqref="HY31">
    <cfRule type="cellIs" dxfId="118" priority="463" operator="equal">
      <formula>799</formula>
    </cfRule>
    <cfRule type="uniqueValues" priority="464"/>
  </conditionalFormatting>
  <conditionalFormatting sqref="HY42">
    <cfRule type="cellIs" dxfId="117" priority="461" operator="equal">
      <formula>799</formula>
    </cfRule>
    <cfRule type="uniqueValues" priority="462"/>
  </conditionalFormatting>
  <conditionalFormatting sqref="IG4">
    <cfRule type="cellIs" dxfId="116" priority="445" operator="equal">
      <formula>799</formula>
    </cfRule>
    <cfRule type="uniqueValues" priority="446"/>
  </conditionalFormatting>
  <conditionalFormatting sqref="IG9">
    <cfRule type="cellIs" dxfId="115" priority="443" operator="equal">
      <formula>799</formula>
    </cfRule>
    <cfRule type="uniqueValues" priority="444"/>
  </conditionalFormatting>
  <conditionalFormatting sqref="IG11">
    <cfRule type="cellIs" dxfId="114" priority="441" operator="equal">
      <formula>799</formula>
    </cfRule>
    <cfRule type="uniqueValues" priority="442"/>
  </conditionalFormatting>
  <conditionalFormatting sqref="IG12">
    <cfRule type="cellIs" dxfId="113" priority="439" operator="equal">
      <formula>799</formula>
    </cfRule>
    <cfRule type="uniqueValues" priority="440"/>
  </conditionalFormatting>
  <conditionalFormatting sqref="IG17">
    <cfRule type="cellIs" dxfId="112" priority="437" operator="equal">
      <formula>799</formula>
    </cfRule>
    <cfRule type="uniqueValues" priority="438"/>
  </conditionalFormatting>
  <conditionalFormatting sqref="IG31">
    <cfRule type="cellIs" dxfId="111" priority="435" operator="equal">
      <formula>799</formula>
    </cfRule>
    <cfRule type="uniqueValues" priority="436"/>
  </conditionalFormatting>
  <conditionalFormatting sqref="IG42">
    <cfRule type="cellIs" dxfId="110" priority="433" operator="equal">
      <formula>799</formula>
    </cfRule>
    <cfRule type="uniqueValues" priority="434"/>
  </conditionalFormatting>
  <conditionalFormatting sqref="IO4">
    <cfRule type="cellIs" dxfId="109" priority="417" operator="equal">
      <formula>799</formula>
    </cfRule>
    <cfRule type="uniqueValues" priority="418"/>
  </conditionalFormatting>
  <conditionalFormatting sqref="IO9">
    <cfRule type="cellIs" dxfId="108" priority="415" operator="equal">
      <formula>799</formula>
    </cfRule>
    <cfRule type="uniqueValues" priority="416"/>
  </conditionalFormatting>
  <conditionalFormatting sqref="IO11">
    <cfRule type="cellIs" dxfId="107" priority="413" operator="equal">
      <formula>799</formula>
    </cfRule>
    <cfRule type="uniqueValues" priority="414"/>
  </conditionalFormatting>
  <conditionalFormatting sqref="IO12">
    <cfRule type="cellIs" dxfId="106" priority="411" operator="equal">
      <formula>799</formula>
    </cfRule>
    <cfRule type="uniqueValues" priority="412"/>
  </conditionalFormatting>
  <conditionalFormatting sqref="IO17">
    <cfRule type="cellIs" dxfId="105" priority="409" operator="equal">
      <formula>799</formula>
    </cfRule>
    <cfRule type="uniqueValues" priority="410"/>
  </conditionalFormatting>
  <conditionalFormatting sqref="IO31">
    <cfRule type="cellIs" dxfId="104" priority="407" operator="equal">
      <formula>799</formula>
    </cfRule>
    <cfRule type="uniqueValues" priority="408"/>
  </conditionalFormatting>
  <conditionalFormatting sqref="IO42">
    <cfRule type="cellIs" dxfId="103" priority="405" operator="equal">
      <formula>799</formula>
    </cfRule>
    <cfRule type="uniqueValues" priority="406"/>
  </conditionalFormatting>
  <conditionalFormatting sqref="IW4">
    <cfRule type="cellIs" dxfId="102" priority="389" operator="equal">
      <formula>799</formula>
    </cfRule>
    <cfRule type="uniqueValues" priority="390"/>
  </conditionalFormatting>
  <conditionalFormatting sqref="IW9">
    <cfRule type="cellIs" dxfId="101" priority="387" operator="equal">
      <formula>799</formula>
    </cfRule>
    <cfRule type="uniqueValues" priority="388"/>
  </conditionalFormatting>
  <conditionalFormatting sqref="IW11">
    <cfRule type="cellIs" dxfId="100" priority="385" operator="equal">
      <formula>799</formula>
    </cfRule>
    <cfRule type="uniqueValues" priority="386"/>
  </conditionalFormatting>
  <conditionalFormatting sqref="IW12">
    <cfRule type="cellIs" dxfId="99" priority="383" operator="equal">
      <formula>799</formula>
    </cfRule>
    <cfRule type="uniqueValues" priority="384"/>
  </conditionalFormatting>
  <conditionalFormatting sqref="IW17">
    <cfRule type="cellIs" dxfId="98" priority="381" operator="equal">
      <formula>799</formula>
    </cfRule>
    <cfRule type="uniqueValues" priority="382"/>
  </conditionalFormatting>
  <conditionalFormatting sqref="IW31">
    <cfRule type="cellIs" dxfId="97" priority="379" operator="equal">
      <formula>799</formula>
    </cfRule>
    <cfRule type="uniqueValues" priority="380"/>
  </conditionalFormatting>
  <conditionalFormatting sqref="IW42">
    <cfRule type="cellIs" dxfId="96" priority="377" operator="equal">
      <formula>799</formula>
    </cfRule>
    <cfRule type="uniqueValues" priority="378"/>
  </conditionalFormatting>
  <conditionalFormatting sqref="JE4">
    <cfRule type="cellIs" dxfId="95" priority="355" operator="equal">
      <formula>799</formula>
    </cfRule>
    <cfRule type="uniqueValues" priority="356"/>
  </conditionalFormatting>
  <conditionalFormatting sqref="JE9">
    <cfRule type="cellIs" dxfId="94" priority="353" operator="equal">
      <formula>799</formula>
    </cfRule>
    <cfRule type="uniqueValues" priority="354"/>
  </conditionalFormatting>
  <conditionalFormatting sqref="JE11">
    <cfRule type="cellIs" dxfId="93" priority="351" operator="equal">
      <formula>799</formula>
    </cfRule>
    <cfRule type="uniqueValues" priority="352"/>
  </conditionalFormatting>
  <conditionalFormatting sqref="JE12">
    <cfRule type="cellIs" dxfId="92" priority="349" operator="equal">
      <formula>799</formula>
    </cfRule>
    <cfRule type="uniqueValues" priority="350"/>
  </conditionalFormatting>
  <conditionalFormatting sqref="JE17">
    <cfRule type="cellIs" dxfId="91" priority="347" operator="equal">
      <formula>799</formula>
    </cfRule>
    <cfRule type="uniqueValues" priority="348"/>
  </conditionalFormatting>
  <conditionalFormatting sqref="JE31">
    <cfRule type="cellIs" dxfId="90" priority="345" operator="equal">
      <formula>799</formula>
    </cfRule>
    <cfRule type="uniqueValues" priority="346"/>
  </conditionalFormatting>
  <conditionalFormatting sqref="JE42">
    <cfRule type="cellIs" dxfId="89" priority="343" operator="equal">
      <formula>799</formula>
    </cfRule>
    <cfRule type="uniqueValues" priority="344"/>
  </conditionalFormatting>
  <conditionalFormatting sqref="JM4">
    <cfRule type="cellIs" dxfId="88" priority="327" operator="equal">
      <formula>799</formula>
    </cfRule>
    <cfRule type="uniqueValues" priority="328"/>
  </conditionalFormatting>
  <conditionalFormatting sqref="JM9">
    <cfRule type="cellIs" dxfId="87" priority="325" operator="equal">
      <formula>799</formula>
    </cfRule>
    <cfRule type="uniqueValues" priority="326"/>
  </conditionalFormatting>
  <conditionalFormatting sqref="JM11">
    <cfRule type="cellIs" dxfId="86" priority="323" operator="equal">
      <formula>799</formula>
    </cfRule>
    <cfRule type="uniqueValues" priority="324"/>
  </conditionalFormatting>
  <conditionalFormatting sqref="JM12">
    <cfRule type="cellIs" dxfId="85" priority="321" operator="equal">
      <formula>799</formula>
    </cfRule>
    <cfRule type="uniqueValues" priority="322"/>
  </conditionalFormatting>
  <conditionalFormatting sqref="JM17">
    <cfRule type="cellIs" dxfId="84" priority="319" operator="equal">
      <formula>799</formula>
    </cfRule>
    <cfRule type="uniqueValues" priority="320"/>
  </conditionalFormatting>
  <conditionalFormatting sqref="JM31">
    <cfRule type="cellIs" dxfId="83" priority="317" operator="equal">
      <formula>799</formula>
    </cfRule>
    <cfRule type="uniqueValues" priority="318"/>
  </conditionalFormatting>
  <conditionalFormatting sqref="JM42">
    <cfRule type="cellIs" dxfId="82" priority="315" operator="equal">
      <formula>799</formula>
    </cfRule>
    <cfRule type="uniqueValues" priority="316"/>
  </conditionalFormatting>
  <conditionalFormatting sqref="JU4">
    <cfRule type="cellIs" dxfId="81" priority="299" operator="equal">
      <formula>799</formula>
    </cfRule>
    <cfRule type="uniqueValues" priority="300"/>
  </conditionalFormatting>
  <conditionalFormatting sqref="JU9">
    <cfRule type="cellIs" dxfId="80" priority="297" operator="equal">
      <formula>799</formula>
    </cfRule>
    <cfRule type="uniqueValues" priority="298"/>
  </conditionalFormatting>
  <conditionalFormatting sqref="JU11">
    <cfRule type="cellIs" dxfId="79" priority="295" operator="equal">
      <formula>799</formula>
    </cfRule>
    <cfRule type="uniqueValues" priority="296"/>
  </conditionalFormatting>
  <conditionalFormatting sqref="JU12">
    <cfRule type="cellIs" dxfId="78" priority="293" operator="equal">
      <formula>799</formula>
    </cfRule>
    <cfRule type="uniqueValues" priority="294"/>
  </conditionalFormatting>
  <conditionalFormatting sqref="JU17">
    <cfRule type="cellIs" dxfId="77" priority="291" operator="equal">
      <formula>799</formula>
    </cfRule>
    <cfRule type="uniqueValues" priority="292"/>
  </conditionalFormatting>
  <conditionalFormatting sqref="JU31">
    <cfRule type="cellIs" dxfId="76" priority="289" operator="equal">
      <formula>799</formula>
    </cfRule>
    <cfRule type="uniqueValues" priority="290"/>
  </conditionalFormatting>
  <conditionalFormatting sqref="JU42">
    <cfRule type="cellIs" dxfId="75" priority="287" operator="equal">
      <formula>799</formula>
    </cfRule>
    <cfRule type="uniqueValues" priority="288"/>
  </conditionalFormatting>
  <conditionalFormatting sqref="KK4">
    <cfRule type="cellIs" dxfId="74" priority="229" operator="equal">
      <formula>799</formula>
    </cfRule>
    <cfRule type="uniqueValues" priority="230"/>
  </conditionalFormatting>
  <conditionalFormatting sqref="KK9">
    <cfRule type="cellIs" dxfId="73" priority="227" operator="equal">
      <formula>799</formula>
    </cfRule>
    <cfRule type="uniqueValues" priority="228"/>
  </conditionalFormatting>
  <conditionalFormatting sqref="KK12">
    <cfRule type="cellIs" dxfId="72" priority="223" operator="equal">
      <formula>799</formula>
    </cfRule>
    <cfRule type="uniqueValues" priority="224"/>
  </conditionalFormatting>
  <conditionalFormatting sqref="KK17">
    <cfRule type="cellIs" dxfId="71" priority="221" operator="equal">
      <formula>799</formula>
    </cfRule>
    <cfRule type="uniqueValues" priority="222"/>
  </conditionalFormatting>
  <conditionalFormatting sqref="KK31">
    <cfRule type="cellIs" dxfId="70" priority="219" operator="equal">
      <formula>799</formula>
    </cfRule>
    <cfRule type="uniqueValues" priority="220"/>
  </conditionalFormatting>
  <conditionalFormatting sqref="KK42">
    <cfRule type="cellIs" dxfId="69" priority="217" operator="equal">
      <formula>799</formula>
    </cfRule>
    <cfRule type="uniqueValues" priority="218"/>
  </conditionalFormatting>
  <conditionalFormatting sqref="KC4">
    <cfRule type="cellIs" dxfId="68" priority="203" operator="equal">
      <formula>799</formula>
    </cfRule>
    <cfRule type="uniqueValues" priority="204"/>
  </conditionalFormatting>
  <conditionalFormatting sqref="KC9">
    <cfRule type="cellIs" dxfId="67" priority="201" operator="equal">
      <formula>799</formula>
    </cfRule>
    <cfRule type="uniqueValues" priority="202"/>
  </conditionalFormatting>
  <conditionalFormatting sqref="KC12">
    <cfRule type="cellIs" dxfId="66" priority="199" operator="equal">
      <formula>799</formula>
    </cfRule>
    <cfRule type="uniqueValues" priority="200"/>
  </conditionalFormatting>
  <conditionalFormatting sqref="KC17">
    <cfRule type="cellIs" dxfId="65" priority="197" operator="equal">
      <formula>799</formula>
    </cfRule>
    <cfRule type="uniqueValues" priority="198"/>
  </conditionalFormatting>
  <conditionalFormatting sqref="KC31">
    <cfRule type="cellIs" dxfId="64" priority="195" operator="equal">
      <formula>799</formula>
    </cfRule>
    <cfRule type="uniqueValues" priority="196"/>
  </conditionalFormatting>
  <conditionalFormatting sqref="KC42">
    <cfRule type="cellIs" dxfId="63" priority="193" operator="equal">
      <formula>799</formula>
    </cfRule>
    <cfRule type="uniqueValues" priority="194"/>
  </conditionalFormatting>
  <conditionalFormatting sqref="KS4">
    <cfRule type="cellIs" dxfId="62" priority="179" operator="equal">
      <formula>799</formula>
    </cfRule>
    <cfRule type="uniqueValues" priority="180"/>
  </conditionalFormatting>
  <conditionalFormatting sqref="KS9">
    <cfRule type="cellIs" dxfId="61" priority="177" operator="equal">
      <formula>799</formula>
    </cfRule>
    <cfRule type="uniqueValues" priority="178"/>
  </conditionalFormatting>
  <conditionalFormatting sqref="KS12">
    <cfRule type="cellIs" dxfId="60" priority="175" operator="equal">
      <formula>799</formula>
    </cfRule>
    <cfRule type="uniqueValues" priority="176"/>
  </conditionalFormatting>
  <conditionalFormatting sqref="KS17">
    <cfRule type="cellIs" dxfId="59" priority="173" operator="equal">
      <formula>799</formula>
    </cfRule>
    <cfRule type="uniqueValues" priority="174"/>
  </conditionalFormatting>
  <conditionalFormatting sqref="KS31">
    <cfRule type="cellIs" dxfId="58" priority="171" operator="equal">
      <formula>799</formula>
    </cfRule>
    <cfRule type="uniqueValues" priority="172"/>
  </conditionalFormatting>
  <conditionalFormatting sqref="KS42">
    <cfRule type="cellIs" dxfId="57" priority="169" operator="equal">
      <formula>799</formula>
    </cfRule>
    <cfRule type="uniqueValues" priority="170"/>
  </conditionalFormatting>
  <conditionalFormatting sqref="LA4">
    <cfRule type="cellIs" dxfId="56" priority="155" operator="equal">
      <formula>799</formula>
    </cfRule>
    <cfRule type="uniqueValues" priority="156"/>
  </conditionalFormatting>
  <conditionalFormatting sqref="LA9">
    <cfRule type="cellIs" dxfId="55" priority="153" operator="equal">
      <formula>799</formula>
    </cfRule>
    <cfRule type="uniqueValues" priority="154"/>
  </conditionalFormatting>
  <conditionalFormatting sqref="LA12">
    <cfRule type="cellIs" dxfId="54" priority="151" operator="equal">
      <formula>799</formula>
    </cfRule>
    <cfRule type="uniqueValues" priority="152"/>
  </conditionalFormatting>
  <conditionalFormatting sqref="LA17">
    <cfRule type="cellIs" dxfId="53" priority="149" operator="equal">
      <formula>799</formula>
    </cfRule>
    <cfRule type="uniqueValues" priority="150"/>
  </conditionalFormatting>
  <conditionalFormatting sqref="LA31">
    <cfRule type="cellIs" dxfId="52" priority="147" operator="equal">
      <formula>799</formula>
    </cfRule>
    <cfRule type="uniqueValues" priority="148"/>
  </conditionalFormatting>
  <conditionalFormatting sqref="LA42">
    <cfRule type="cellIs" dxfId="51" priority="145" operator="equal">
      <formula>799</formula>
    </cfRule>
    <cfRule type="uniqueValues" priority="146"/>
  </conditionalFormatting>
  <conditionalFormatting sqref="LI4">
    <cfRule type="cellIs" dxfId="50" priority="131" operator="equal">
      <formula>799</formula>
    </cfRule>
    <cfRule type="uniqueValues" priority="132"/>
  </conditionalFormatting>
  <conditionalFormatting sqref="LI9">
    <cfRule type="cellIs" dxfId="49" priority="129" operator="equal">
      <formula>799</formula>
    </cfRule>
    <cfRule type="uniqueValues" priority="130"/>
  </conditionalFormatting>
  <conditionalFormatting sqref="LI12">
    <cfRule type="cellIs" dxfId="48" priority="127" operator="equal">
      <formula>799</formula>
    </cfRule>
    <cfRule type="uniqueValues" priority="128"/>
  </conditionalFormatting>
  <conditionalFormatting sqref="LI17">
    <cfRule type="cellIs" dxfId="47" priority="125" operator="equal">
      <formula>799</formula>
    </cfRule>
    <cfRule type="uniqueValues" priority="126"/>
  </conditionalFormatting>
  <conditionalFormatting sqref="LI31">
    <cfRule type="cellIs" dxfId="46" priority="123" operator="equal">
      <formula>799</formula>
    </cfRule>
    <cfRule type="uniqueValues" priority="124"/>
  </conditionalFormatting>
  <conditionalFormatting sqref="LI42">
    <cfRule type="cellIs" dxfId="45" priority="121" operator="equal">
      <formula>799</formula>
    </cfRule>
    <cfRule type="uniqueValues" priority="122"/>
  </conditionalFormatting>
  <conditionalFormatting sqref="LQ4">
    <cfRule type="cellIs" dxfId="44" priority="107" operator="equal">
      <formula>799</formula>
    </cfRule>
    <cfRule type="uniqueValues" priority="108"/>
  </conditionalFormatting>
  <conditionalFormatting sqref="LQ9">
    <cfRule type="cellIs" dxfId="43" priority="105" operator="equal">
      <formula>799</formula>
    </cfRule>
    <cfRule type="uniqueValues" priority="106"/>
  </conditionalFormatting>
  <conditionalFormatting sqref="LQ12">
    <cfRule type="cellIs" dxfId="42" priority="103" operator="equal">
      <formula>799</formula>
    </cfRule>
    <cfRule type="uniqueValues" priority="104"/>
  </conditionalFormatting>
  <conditionalFormatting sqref="LQ17">
    <cfRule type="cellIs" dxfId="41" priority="101" operator="equal">
      <formula>799</formula>
    </cfRule>
    <cfRule type="uniqueValues" priority="102"/>
  </conditionalFormatting>
  <conditionalFormatting sqref="LQ31">
    <cfRule type="cellIs" dxfId="40" priority="99" operator="equal">
      <formula>799</formula>
    </cfRule>
    <cfRule type="uniqueValues" priority="100"/>
  </conditionalFormatting>
  <conditionalFormatting sqref="LQ42">
    <cfRule type="cellIs" dxfId="39" priority="97" operator="equal">
      <formula>799</formula>
    </cfRule>
    <cfRule type="uniqueValues" priority="98"/>
  </conditionalFormatting>
  <conditionalFormatting sqref="LY4">
    <cfRule type="cellIs" dxfId="38" priority="83" operator="equal">
      <formula>799</formula>
    </cfRule>
    <cfRule type="uniqueValues" priority="84"/>
  </conditionalFormatting>
  <conditionalFormatting sqref="LY9">
    <cfRule type="cellIs" dxfId="37" priority="81" operator="equal">
      <formula>799</formula>
    </cfRule>
    <cfRule type="uniqueValues" priority="82"/>
  </conditionalFormatting>
  <conditionalFormatting sqref="LY12">
    <cfRule type="cellIs" dxfId="36" priority="79" operator="equal">
      <formula>799</formula>
    </cfRule>
    <cfRule type="uniqueValues" priority="80"/>
  </conditionalFormatting>
  <conditionalFormatting sqref="LY17">
    <cfRule type="cellIs" dxfId="35" priority="77" operator="equal">
      <formula>799</formula>
    </cfRule>
    <cfRule type="uniqueValues" priority="78"/>
  </conditionalFormatting>
  <conditionalFormatting sqref="LY31">
    <cfRule type="cellIs" dxfId="34" priority="75" operator="equal">
      <formula>799</formula>
    </cfRule>
    <cfRule type="uniqueValues" priority="76"/>
  </conditionalFormatting>
  <conditionalFormatting sqref="LY42">
    <cfRule type="cellIs" dxfId="33" priority="73" operator="equal">
      <formula>799</formula>
    </cfRule>
    <cfRule type="uniqueValues" priority="74"/>
  </conditionalFormatting>
  <conditionalFormatting sqref="MO4">
    <cfRule type="cellIs" dxfId="32" priority="59" operator="equal">
      <formula>799</formula>
    </cfRule>
    <cfRule type="uniqueValues" priority="60"/>
  </conditionalFormatting>
  <conditionalFormatting sqref="MO9">
    <cfRule type="cellIs" dxfId="31" priority="57" operator="equal">
      <formula>799</formula>
    </cfRule>
    <cfRule type="uniqueValues" priority="58"/>
  </conditionalFormatting>
  <conditionalFormatting sqref="MO12">
    <cfRule type="cellIs" dxfId="30" priority="55" operator="equal">
      <formula>799</formula>
    </cfRule>
    <cfRule type="uniqueValues" priority="56"/>
  </conditionalFormatting>
  <conditionalFormatting sqref="MO17">
    <cfRule type="cellIs" dxfId="29" priority="53" operator="equal">
      <formula>799</formula>
    </cfRule>
    <cfRule type="uniqueValues" priority="54"/>
  </conditionalFormatting>
  <conditionalFormatting sqref="MO31">
    <cfRule type="cellIs" dxfId="28" priority="51" operator="equal">
      <formula>799</formula>
    </cfRule>
    <cfRule type="uniqueValues" priority="52"/>
  </conditionalFormatting>
  <conditionalFormatting sqref="MO42">
    <cfRule type="cellIs" dxfId="27" priority="49" operator="equal">
      <formula>799</formula>
    </cfRule>
    <cfRule type="uniqueValues" priority="50"/>
  </conditionalFormatting>
  <conditionalFormatting sqref="MW4">
    <cfRule type="cellIs" dxfId="26" priority="35" operator="equal">
      <formula>799</formula>
    </cfRule>
    <cfRule type="uniqueValues" priority="36"/>
  </conditionalFormatting>
  <conditionalFormatting sqref="MW9">
    <cfRule type="cellIs" dxfId="25" priority="33" operator="equal">
      <formula>799</formula>
    </cfRule>
    <cfRule type="uniqueValues" priority="34"/>
  </conditionalFormatting>
  <conditionalFormatting sqref="MW12">
    <cfRule type="cellIs" dxfId="24" priority="31" operator="equal">
      <formula>799</formula>
    </cfRule>
    <cfRule type="uniqueValues" priority="32"/>
  </conditionalFormatting>
  <conditionalFormatting sqref="MW17">
    <cfRule type="cellIs" dxfId="23" priority="29" operator="equal">
      <formula>799</formula>
    </cfRule>
    <cfRule type="uniqueValues" priority="30"/>
  </conditionalFormatting>
  <conditionalFormatting sqref="MW31">
    <cfRule type="cellIs" dxfId="22" priority="27" operator="equal">
      <formula>799</formula>
    </cfRule>
    <cfRule type="uniqueValues" priority="28"/>
  </conditionalFormatting>
  <conditionalFormatting sqref="MW42">
    <cfRule type="cellIs" dxfId="21" priority="25" operator="equal">
      <formula>799</formula>
    </cfRule>
    <cfRule type="uniqueValues" priority="26"/>
  </conditionalFormatting>
  <conditionalFormatting sqref="NE4">
    <cfRule type="cellIs" dxfId="20" priority="11" operator="equal">
      <formula>799</formula>
    </cfRule>
    <cfRule type="uniqueValues" priority="12"/>
  </conditionalFormatting>
  <conditionalFormatting sqref="NE9">
    <cfRule type="cellIs" dxfId="19" priority="9" operator="equal">
      <formula>799</formula>
    </cfRule>
    <cfRule type="uniqueValues" priority="10"/>
  </conditionalFormatting>
  <conditionalFormatting sqref="NE12">
    <cfRule type="cellIs" dxfId="18" priority="7" operator="equal">
      <formula>799</formula>
    </cfRule>
    <cfRule type="uniqueValues" priority="8"/>
  </conditionalFormatting>
  <conditionalFormatting sqref="NE17">
    <cfRule type="cellIs" dxfId="17" priority="5" operator="equal">
      <formula>799</formula>
    </cfRule>
    <cfRule type="uniqueValues" priority="6"/>
  </conditionalFormatting>
  <conditionalFormatting sqref="NE31">
    <cfRule type="cellIs" dxfId="16" priority="3" operator="equal">
      <formula>799</formula>
    </cfRule>
    <cfRule type="uniqueValues" priority="4"/>
  </conditionalFormatting>
  <conditionalFormatting sqref="NE42">
    <cfRule type="cellIs" dxfId="15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>S4/R4</f>
        <v>1</v>
      </c>
      <c r="W4" s="162">
        <f t="shared" ref="W4:W67" si="2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>AA4/Z4</f>
        <v>1</v>
      </c>
      <c r="AE4" s="162">
        <f t="shared" ref="AE4:AE67" si="3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>AJ4/AI4</f>
        <v>1</v>
      </c>
      <c r="AN4" s="162">
        <f t="shared" ref="AN4:AN67" si="4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>AR4/AQ4</f>
        <v>1</v>
      </c>
      <c r="AV4" s="162">
        <f t="shared" ref="AV4:AV67" si="5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6">BD4/BC4</f>
        <v>1</v>
      </c>
      <c r="BH4" s="162">
        <f t="shared" ref="BH4:BH67" si="7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8">BL4/BK4</f>
        <v>1</v>
      </c>
      <c r="BP4" s="162">
        <f t="shared" ref="BP4:BP67" si="9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0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1">S5/R5</f>
        <v>1</v>
      </c>
      <c r="W5" s="162">
        <f t="shared" si="2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2">AA5/Z5</f>
        <v>1</v>
      </c>
      <c r="AE5" s="162">
        <f t="shared" si="3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3">AJ5/AI5</f>
        <v>1</v>
      </c>
      <c r="AN5" s="162">
        <f t="shared" si="4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4">AR5/AQ5</f>
        <v>1</v>
      </c>
      <c r="AV5" s="162">
        <f t="shared" si="5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6"/>
        <v>1</v>
      </c>
      <c r="BH5" s="162">
        <f t="shared" si="7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8"/>
        <v>1</v>
      </c>
      <c r="BP5" s="162">
        <f t="shared" si="9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0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1"/>
        <v>1</v>
      </c>
      <c r="W6" s="162">
        <f t="shared" si="2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2"/>
        <v>1</v>
      </c>
      <c r="AE6" s="162">
        <f t="shared" si="3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3"/>
        <v>1</v>
      </c>
      <c r="AN6" s="162">
        <f t="shared" si="4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4"/>
        <v>1</v>
      </c>
      <c r="AV6" s="162">
        <f t="shared" si="5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6"/>
        <v>1</v>
      </c>
      <c r="BH6" s="162">
        <f t="shared" si="7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8"/>
        <v>1</v>
      </c>
      <c r="BP6" s="162">
        <f t="shared" si="9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0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1"/>
        <v>1</v>
      </c>
      <c r="W7" s="162">
        <f t="shared" si="2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2"/>
        <v>1</v>
      </c>
      <c r="AE7" s="162">
        <f t="shared" si="3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3"/>
        <v>1</v>
      </c>
      <c r="AN7" s="162">
        <f t="shared" si="4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4"/>
        <v>1</v>
      </c>
      <c r="AV7" s="162">
        <f t="shared" si="5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6"/>
        <v>1</v>
      </c>
      <c r="BH7" s="162">
        <f t="shared" si="7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8"/>
        <v>1</v>
      </c>
      <c r="BP7" s="162">
        <f t="shared" si="9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0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1"/>
        <v>0.7385057471264368</v>
      </c>
      <c r="W8" s="162">
        <f t="shared" si="2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2"/>
        <v>0.7385057471264368</v>
      </c>
      <c r="AE8" s="162">
        <f t="shared" si="3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3"/>
        <v>0.7385057471264368</v>
      </c>
      <c r="AN8" s="162">
        <f t="shared" si="4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4"/>
        <v>0.7385057471264368</v>
      </c>
      <c r="AV8" s="162">
        <f t="shared" si="5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6"/>
        <v>0.7385057471264368</v>
      </c>
      <c r="BH8" s="162">
        <f t="shared" si="7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8"/>
        <v>0.74855491329479773</v>
      </c>
      <c r="BP8" s="162">
        <f t="shared" si="9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1"/>
        <v>1</v>
      </c>
      <c r="W9" s="162">
        <f t="shared" si="2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2"/>
        <v>1</v>
      </c>
      <c r="AE9" s="162">
        <f t="shared" si="3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3"/>
        <v>1</v>
      </c>
      <c r="AN9" s="162">
        <f t="shared" si="4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4"/>
        <v>1</v>
      </c>
      <c r="AV9" s="162">
        <f t="shared" si="5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6"/>
        <v>1</v>
      </c>
      <c r="BH9" s="162">
        <f t="shared" si="7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8"/>
        <v>1</v>
      </c>
      <c r="BP9" s="162">
        <f t="shared" si="9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>BS9/BR9</f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0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1"/>
        <v>1</v>
      </c>
      <c r="W10" s="162">
        <f t="shared" si="2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2"/>
        <v>1</v>
      </c>
      <c r="AE10" s="162">
        <f t="shared" si="3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3"/>
        <v>1</v>
      </c>
      <c r="AN10" s="162">
        <f t="shared" si="4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4"/>
        <v>1</v>
      </c>
      <c r="AV10" s="162">
        <f t="shared" si="5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6"/>
        <v>1</v>
      </c>
      <c r="BH10" s="162">
        <f t="shared" si="7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8"/>
        <v>1</v>
      </c>
      <c r="BP10" s="162">
        <f t="shared" si="9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1"/>
        <v>0.98701298701298701</v>
      </c>
      <c r="W11" s="162">
        <f t="shared" si="2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2"/>
        <v>0.98701298701298701</v>
      </c>
      <c r="AE11" s="162">
        <f t="shared" si="3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3"/>
        <v>0.98701298701298701</v>
      </c>
      <c r="AN11" s="162">
        <f t="shared" si="4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4"/>
        <v>0.98701298701298701</v>
      </c>
      <c r="AV11" s="162">
        <f t="shared" si="5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6"/>
        <v>0.98701298701298701</v>
      </c>
      <c r="BH11" s="162">
        <f t="shared" si="7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8"/>
        <v>0.98701298701298701</v>
      </c>
      <c r="BP11" s="162">
        <f t="shared" si="9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>BS11/BR11</f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1"/>
        <v>1</v>
      </c>
      <c r="W12" s="162">
        <f t="shared" si="2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2"/>
        <v>1</v>
      </c>
      <c r="AE12" s="162">
        <f t="shared" si="3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3"/>
        <v>1</v>
      </c>
      <c r="AN12" s="162">
        <f t="shared" si="4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4"/>
        <v>1</v>
      </c>
      <c r="AV12" s="162">
        <f t="shared" si="5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6"/>
        <v>1</v>
      </c>
      <c r="BH12" s="162">
        <f t="shared" si="7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8"/>
        <v>1</v>
      </c>
      <c r="BP12" s="162">
        <f t="shared" si="9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>BS12/BR12</f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0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1"/>
        <v>1</v>
      </c>
      <c r="W13" s="162">
        <f t="shared" si="2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2"/>
        <v>1</v>
      </c>
      <c r="AE13" s="162">
        <f t="shared" si="3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3"/>
        <v>1</v>
      </c>
      <c r="AN13" s="162">
        <f t="shared" si="4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4"/>
        <v>1</v>
      </c>
      <c r="AV13" s="162">
        <f t="shared" si="5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6"/>
        <v>1</v>
      </c>
      <c r="BH13" s="162">
        <f t="shared" si="7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8"/>
        <v>1</v>
      </c>
      <c r="BP13" s="162">
        <f t="shared" si="9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1"/>
        <v>1</v>
      </c>
      <c r="W14" s="162">
        <f t="shared" si="2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2"/>
        <v>1</v>
      </c>
      <c r="AE14" s="162">
        <f t="shared" si="3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3"/>
        <v>1</v>
      </c>
      <c r="AN14" s="162">
        <f t="shared" si="4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4"/>
        <v>1</v>
      </c>
      <c r="AV14" s="162">
        <f t="shared" si="5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6"/>
        <v>1</v>
      </c>
      <c r="BH14" s="162">
        <f t="shared" si="7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8"/>
        <v>1</v>
      </c>
      <c r="BP14" s="162">
        <f t="shared" si="9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>BS14/BR14</f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0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1"/>
        <v>0.83333333333333337</v>
      </c>
      <c r="W15" s="162">
        <f t="shared" si="2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2"/>
        <v>0.83333333333333337</v>
      </c>
      <c r="AE15" s="162">
        <f t="shared" si="3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3"/>
        <v>0.83333333333333337</v>
      </c>
      <c r="AN15" s="162">
        <f t="shared" si="4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4"/>
        <v>0.83333333333333337</v>
      </c>
      <c r="AV15" s="162">
        <f t="shared" si="5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6"/>
        <v>0.83333333333333337</v>
      </c>
      <c r="BH15" s="162">
        <f t="shared" si="7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8"/>
        <v>0.83333333333333337</v>
      </c>
      <c r="BP15" s="162">
        <f t="shared" si="9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0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1"/>
        <v>1</v>
      </c>
      <c r="W16" s="162">
        <f t="shared" si="2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2"/>
        <v>1</v>
      </c>
      <c r="AE16" s="162">
        <f t="shared" si="3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3"/>
        <v>1</v>
      </c>
      <c r="AN16" s="162">
        <f t="shared" si="4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4"/>
        <v>1</v>
      </c>
      <c r="AV16" s="162">
        <f t="shared" si="5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6"/>
        <v>1</v>
      </c>
      <c r="BH16" s="162">
        <f t="shared" si="7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8"/>
        <v>1</v>
      </c>
      <c r="BP16" s="162">
        <f t="shared" si="9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2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3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4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5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6"/>
        <v>0.98407643312101911</v>
      </c>
      <c r="BH17" s="162">
        <f t="shared" si="7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8"/>
        <v>0.98407643312101911</v>
      </c>
      <c r="BP17" s="162">
        <f t="shared" si="9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>BS17/BR17</f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0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1"/>
        <v>1</v>
      </c>
      <c r="W18" s="162">
        <f t="shared" si="2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2"/>
        <v>1</v>
      </c>
      <c r="AE18" s="162">
        <f t="shared" si="3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3"/>
        <v>1</v>
      </c>
      <c r="AN18" s="162">
        <f t="shared" si="4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4"/>
        <v>1</v>
      </c>
      <c r="AV18" s="162">
        <f t="shared" si="5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6"/>
        <v>1</v>
      </c>
      <c r="BH18" s="162">
        <f t="shared" si="7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8"/>
        <v>1</v>
      </c>
      <c r="BP18" s="162">
        <f t="shared" si="9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0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1"/>
        <v>3.9408866995073892E-2</v>
      </c>
      <c r="W19" s="162">
        <f t="shared" si="2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2"/>
        <v>3.9408866995073892E-2</v>
      </c>
      <c r="AE19" s="162">
        <f t="shared" si="3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3"/>
        <v>3.9408866995073892E-2</v>
      </c>
      <c r="AN19" s="162">
        <f t="shared" si="4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4"/>
        <v>3.9408866995073892E-2</v>
      </c>
      <c r="AV19" s="162">
        <f t="shared" si="5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6"/>
        <v>3.9408866995073892E-2</v>
      </c>
      <c r="BH19" s="162">
        <f t="shared" si="7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8"/>
        <v>3.9408866995073892E-2</v>
      </c>
      <c r="BP19" s="162">
        <f t="shared" si="9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0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1"/>
        <v>0.4375</v>
      </c>
      <c r="W20" s="178">
        <f t="shared" si="2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2"/>
        <v>0.4375</v>
      </c>
      <c r="AE20" s="178">
        <f t="shared" si="3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3"/>
        <v>0.4375</v>
      </c>
      <c r="AN20" s="178">
        <f t="shared" si="4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4"/>
        <v>0.4375</v>
      </c>
      <c r="AV20" s="178">
        <f t="shared" si="5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6"/>
        <v>0.4375</v>
      </c>
      <c r="BH20" s="162">
        <f t="shared" si="7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8"/>
        <v>0.4375</v>
      </c>
      <c r="BP20" s="162">
        <f t="shared" si="9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0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1"/>
        <v>0.92</v>
      </c>
      <c r="W21" s="162">
        <f t="shared" si="2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3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4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5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6"/>
        <v>0.88</v>
      </c>
      <c r="BH21" s="162">
        <f t="shared" si="7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8"/>
        <v>0.88</v>
      </c>
      <c r="BP21" s="162">
        <f t="shared" si="9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>BS21/BR21</f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1"/>
        <v>1</v>
      </c>
      <c r="W22" s="162">
        <f t="shared" si="2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>AA22/Z22</f>
        <v>1</v>
      </c>
      <c r="AE22" s="162">
        <f t="shared" si="3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>AJ22/AI22</f>
        <v>1</v>
      </c>
      <c r="AN22" s="162">
        <f t="shared" si="4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>AR22/AQ22</f>
        <v>1</v>
      </c>
      <c r="AV22" s="162">
        <f t="shared" si="5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6"/>
        <v>1</v>
      </c>
      <c r="BH22" s="162">
        <f t="shared" si="7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8"/>
        <v>1</v>
      </c>
      <c r="BP22" s="162">
        <f t="shared" si="9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>BS22/BR22</f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0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1"/>
        <v>0.99319727891156462</v>
      </c>
      <c r="W23" s="162">
        <f t="shared" si="2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2"/>
        <v>0.99319727891156462</v>
      </c>
      <c r="AE23" s="162">
        <f t="shared" si="3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3"/>
        <v>0.99319727891156462</v>
      </c>
      <c r="AN23" s="162">
        <f t="shared" si="4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4"/>
        <v>0.99319727891156462</v>
      </c>
      <c r="AV23" s="162">
        <f t="shared" si="5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6"/>
        <v>0.99319727891156462</v>
      </c>
      <c r="BH23" s="162">
        <f t="shared" si="7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8"/>
        <v>0.99319727891156462</v>
      </c>
      <c r="BP23" s="162">
        <f t="shared" si="9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0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1"/>
        <v>1</v>
      </c>
      <c r="W24" s="162">
        <f t="shared" si="2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2"/>
        <v>1</v>
      </c>
      <c r="AE24" s="162">
        <f t="shared" si="3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3"/>
        <v>1</v>
      </c>
      <c r="AN24" s="162">
        <f t="shared" si="4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4"/>
        <v>1</v>
      </c>
      <c r="AV24" s="162">
        <f t="shared" si="5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6"/>
        <v>1</v>
      </c>
      <c r="BH24" s="162">
        <f t="shared" si="7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8"/>
        <v>1</v>
      </c>
      <c r="BP24" s="162">
        <f t="shared" si="9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0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1"/>
        <v>0.49289099526066349</v>
      </c>
      <c r="W25" s="162">
        <f t="shared" si="2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2"/>
        <v>0.49289099526066349</v>
      </c>
      <c r="AE25" s="162">
        <f t="shared" si="3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3"/>
        <v>0.49289099526066349</v>
      </c>
      <c r="AN25" s="162">
        <f t="shared" si="4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4"/>
        <v>0.49289099526066349</v>
      </c>
      <c r="AV25" s="162">
        <f t="shared" si="5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6"/>
        <v>0.49289099526066349</v>
      </c>
      <c r="BH25" s="162">
        <f t="shared" si="7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8"/>
        <v>0.49289099526066349</v>
      </c>
      <c r="BP25" s="162">
        <f t="shared" si="9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0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1"/>
        <v>0.66666666666666663</v>
      </c>
      <c r="W26" s="162">
        <f t="shared" si="2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2"/>
        <v>0.66666666666666663</v>
      </c>
      <c r="AE26" s="162">
        <f t="shared" si="3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3"/>
        <v>0.66666666666666663</v>
      </c>
      <c r="AN26" s="162">
        <f t="shared" si="4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4"/>
        <v>0.66666666666666663</v>
      </c>
      <c r="AV26" s="162">
        <f t="shared" si="5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6"/>
        <v>0.66666666666666663</v>
      </c>
      <c r="BH26" s="162">
        <f t="shared" si="7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8"/>
        <v>0.5</v>
      </c>
      <c r="BP26" s="162">
        <f t="shared" si="9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0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1"/>
        <v>0.99744897959183676</v>
      </c>
      <c r="W27" s="162">
        <f t="shared" si="2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2"/>
        <v>0.99744897959183676</v>
      </c>
      <c r="AE27" s="162">
        <f t="shared" si="3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3"/>
        <v>0.99744897959183676</v>
      </c>
      <c r="AN27" s="162">
        <f t="shared" si="4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4"/>
        <v>0.99744897959183676</v>
      </c>
      <c r="AV27" s="162">
        <f t="shared" si="5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6"/>
        <v>0.99744897959183676</v>
      </c>
      <c r="BH27" s="162">
        <f t="shared" si="7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8"/>
        <v>0.99744897959183676</v>
      </c>
      <c r="BP27" s="162">
        <f t="shared" si="9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0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1"/>
        <v>1</v>
      </c>
      <c r="W28" s="162">
        <f t="shared" si="2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2"/>
        <v>1</v>
      </c>
      <c r="AE28" s="162">
        <f t="shared" si="3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3"/>
        <v>1</v>
      </c>
      <c r="AN28" s="162">
        <f t="shared" si="4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4"/>
        <v>1</v>
      </c>
      <c r="AV28" s="162">
        <f t="shared" si="5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6"/>
        <v>1</v>
      </c>
      <c r="BH28" s="162">
        <f t="shared" si="7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8"/>
        <v>1</v>
      </c>
      <c r="BP28" s="162">
        <f t="shared" si="9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0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1"/>
        <v>1</v>
      </c>
      <c r="W29" s="162">
        <f t="shared" si="2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2"/>
        <v>1</v>
      </c>
      <c r="AE29" s="162">
        <f t="shared" si="3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3"/>
        <v>1</v>
      </c>
      <c r="AN29" s="162">
        <f t="shared" si="4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4"/>
        <v>1</v>
      </c>
      <c r="AV29" s="162">
        <f t="shared" si="5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6"/>
        <v>1</v>
      </c>
      <c r="BH29" s="162">
        <f t="shared" si="7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8"/>
        <v>1</v>
      </c>
      <c r="BP29" s="162">
        <f t="shared" si="9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0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1"/>
        <v>1</v>
      </c>
      <c r="W30" s="162">
        <f t="shared" si="2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2"/>
        <v>1</v>
      </c>
      <c r="AE30" s="162">
        <f t="shared" si="3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3"/>
        <v>1</v>
      </c>
      <c r="AN30" s="162">
        <f t="shared" si="4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4"/>
        <v>1</v>
      </c>
      <c r="AV30" s="162">
        <f t="shared" si="5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6"/>
        <v>1</v>
      </c>
      <c r="BH30" s="162">
        <f t="shared" si="7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8"/>
        <v>1</v>
      </c>
      <c r="BP30" s="162">
        <f t="shared" si="9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1"/>
        <v>1</v>
      </c>
      <c r="W31" s="162">
        <f t="shared" si="2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2"/>
        <v>1</v>
      </c>
      <c r="AE31" s="162">
        <f t="shared" si="3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3"/>
        <v>1</v>
      </c>
      <c r="AN31" s="162">
        <f t="shared" si="4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4"/>
        <v>1</v>
      </c>
      <c r="AV31" s="162">
        <f t="shared" si="5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6"/>
        <v>1</v>
      </c>
      <c r="BH31" s="162">
        <f t="shared" si="7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8"/>
        <v>1</v>
      </c>
      <c r="BP31" s="162">
        <f t="shared" si="9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>BS31/BR31</f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0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1"/>
        <v>1</v>
      </c>
      <c r="W32" s="162">
        <f t="shared" si="2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2"/>
        <v>1</v>
      </c>
      <c r="AE32" s="162">
        <f t="shared" si="3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3"/>
        <v>1</v>
      </c>
      <c r="AN32" s="162">
        <f t="shared" si="4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4"/>
        <v>1</v>
      </c>
      <c r="AV32" s="162">
        <f t="shared" si="5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6"/>
        <v>1</v>
      </c>
      <c r="BH32" s="162">
        <f t="shared" si="7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8"/>
        <v>1</v>
      </c>
      <c r="BP32" s="162">
        <f t="shared" si="9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0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1"/>
        <v>0.5</v>
      </c>
      <c r="W33" s="162">
        <f t="shared" si="2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2"/>
        <v>0.5</v>
      </c>
      <c r="AE33" s="162">
        <f t="shared" si="3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3"/>
        <v>0.5</v>
      </c>
      <c r="AN33" s="162">
        <f t="shared" si="4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4"/>
        <v>0.5</v>
      </c>
      <c r="AV33" s="162">
        <f t="shared" si="5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6"/>
        <v>0.5</v>
      </c>
      <c r="BH33" s="162">
        <f t="shared" si="7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8"/>
        <v>0.5</v>
      </c>
      <c r="BP33" s="162">
        <f t="shared" si="9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0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1"/>
        <v>0.93333333333333335</v>
      </c>
      <c r="W34" s="162">
        <f t="shared" si="2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2"/>
        <v>0.8666666666666667</v>
      </c>
      <c r="AE34" s="162">
        <f t="shared" si="3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3"/>
        <v>0.8666666666666667</v>
      </c>
      <c r="AN34" s="162">
        <f t="shared" si="4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4"/>
        <v>0.8666666666666667</v>
      </c>
      <c r="AV34" s="162">
        <f t="shared" si="5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6"/>
        <v>1</v>
      </c>
      <c r="BH34" s="162">
        <f t="shared" si="7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8"/>
        <v>1</v>
      </c>
      <c r="BP34" s="162">
        <f t="shared" si="9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0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1"/>
        <v>1</v>
      </c>
      <c r="W35" s="162">
        <f t="shared" si="2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2"/>
        <v>1</v>
      </c>
      <c r="AE35" s="162">
        <f t="shared" si="3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3"/>
        <v>1</v>
      </c>
      <c r="AN35" s="162">
        <f t="shared" si="4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4"/>
        <v>1</v>
      </c>
      <c r="AV35" s="162">
        <f t="shared" si="5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6"/>
        <v>1</v>
      </c>
      <c r="BH35" s="162">
        <f t="shared" si="7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8"/>
        <v>1</v>
      </c>
      <c r="BP35" s="162">
        <f t="shared" si="9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0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1"/>
        <v>1</v>
      </c>
      <c r="W36" s="162">
        <f t="shared" si="2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2"/>
        <v>1</v>
      </c>
      <c r="AE36" s="162">
        <f t="shared" si="3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3"/>
        <v>1</v>
      </c>
      <c r="AN36" s="162">
        <f t="shared" si="4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4"/>
        <v>1</v>
      </c>
      <c r="AV36" s="162">
        <f t="shared" si="5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6"/>
        <v>1</v>
      </c>
      <c r="BH36" s="162">
        <f t="shared" si="7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8"/>
        <v>1</v>
      </c>
      <c r="BP36" s="162">
        <f t="shared" si="9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0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1"/>
        <v>0.8571428571428571</v>
      </c>
      <c r="W37" s="162">
        <f t="shared" si="2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2"/>
        <v>0.8571428571428571</v>
      </c>
      <c r="AE37" s="162">
        <f t="shared" si="3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3"/>
        <v>0.8571428571428571</v>
      </c>
      <c r="AN37" s="162">
        <f t="shared" si="4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4"/>
        <v>0.8571428571428571</v>
      </c>
      <c r="AV37" s="162">
        <f t="shared" si="5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6"/>
        <v>0.8571428571428571</v>
      </c>
      <c r="BH37" s="162">
        <f t="shared" si="7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8"/>
        <v>0.8571428571428571</v>
      </c>
      <c r="BP37" s="162">
        <f t="shared" si="9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0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1"/>
        <v>1</v>
      </c>
      <c r="W38" s="162">
        <f t="shared" si="2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2"/>
        <v>1</v>
      </c>
      <c r="AE38" s="162">
        <f t="shared" si="3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3"/>
        <v>1</v>
      </c>
      <c r="AN38" s="162">
        <f t="shared" si="4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4"/>
        <v>1</v>
      </c>
      <c r="AV38" s="162">
        <f t="shared" si="5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6"/>
        <v>1</v>
      </c>
      <c r="BH38" s="162">
        <f t="shared" si="7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8"/>
        <v>1</v>
      </c>
      <c r="BP38" s="162">
        <f t="shared" si="9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0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1"/>
        <v>0.41176470588235292</v>
      </c>
      <c r="W39" s="162">
        <f t="shared" si="2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2"/>
        <v>0.41176470588235292</v>
      </c>
      <c r="AE39" s="162">
        <f t="shared" si="3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3"/>
        <v>0.41176470588235292</v>
      </c>
      <c r="AN39" s="162">
        <f t="shared" si="4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4"/>
        <v>0.41176470588235292</v>
      </c>
      <c r="AV39" s="162">
        <f t="shared" si="5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6"/>
        <v>0.41176470588235292</v>
      </c>
      <c r="BH39" s="162">
        <f t="shared" si="7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8"/>
        <v>0.41176470588235292</v>
      </c>
      <c r="BP39" s="162">
        <f t="shared" si="9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0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1"/>
        <v>0.99346405228758172</v>
      </c>
      <c r="W40" s="162">
        <f t="shared" si="2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2"/>
        <v>0.99346405228758172</v>
      </c>
      <c r="AE40" s="162">
        <f t="shared" si="3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3"/>
        <v>0.99346405228758172</v>
      </c>
      <c r="AN40" s="162">
        <f t="shared" si="4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4"/>
        <v>0.99346405228758172</v>
      </c>
      <c r="AV40" s="162">
        <f t="shared" si="5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6"/>
        <v>0.99346405228758172</v>
      </c>
      <c r="BH40" s="162">
        <f t="shared" si="7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8"/>
        <v>0.99346405228758172</v>
      </c>
      <c r="BP40" s="162">
        <f t="shared" si="9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0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1"/>
        <v>0.82089552238805974</v>
      </c>
      <c r="W41" s="162">
        <f t="shared" si="2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2"/>
        <v>0.82089552238805974</v>
      </c>
      <c r="AE41" s="162">
        <f t="shared" si="3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3"/>
        <v>0.82089552238805974</v>
      </c>
      <c r="AN41" s="162">
        <f t="shared" si="4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4"/>
        <v>0.82089552238805974</v>
      </c>
      <c r="AV41" s="162">
        <f t="shared" si="5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6"/>
        <v>0.82089552238805974</v>
      </c>
      <c r="BH41" s="162">
        <f t="shared" si="7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8"/>
        <v>0.82089552238805974</v>
      </c>
      <c r="BP41" s="162">
        <f t="shared" si="9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1"/>
        <v>1</v>
      </c>
      <c r="W42" s="162">
        <f t="shared" si="2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2"/>
        <v>1</v>
      </c>
      <c r="AE42" s="162">
        <f t="shared" si="3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3"/>
        <v>1</v>
      </c>
      <c r="AN42" s="162">
        <f t="shared" si="4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4"/>
        <v>1</v>
      </c>
      <c r="AV42" s="162">
        <f t="shared" si="5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6"/>
        <v>1</v>
      </c>
      <c r="BH42" s="162">
        <f t="shared" si="7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8"/>
        <v>1</v>
      </c>
      <c r="BP42" s="162">
        <f t="shared" si="9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>BS42/BR42</f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1"/>
        <v>0.96296296296296291</v>
      </c>
      <c r="W43" s="162">
        <f t="shared" si="2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2"/>
        <v>0.96296296296296291</v>
      </c>
      <c r="AE43" s="162">
        <f t="shared" si="3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3"/>
        <v>0.96296296296296291</v>
      </c>
      <c r="AN43" s="162">
        <f t="shared" si="4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4"/>
        <v>0.96296296296296291</v>
      </c>
      <c r="AV43" s="162">
        <f t="shared" si="5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6"/>
        <v>0.96296296296296291</v>
      </c>
      <c r="BH43" s="162">
        <f t="shared" si="7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8"/>
        <v>0.96296296296296291</v>
      </c>
      <c r="BP43" s="162">
        <f t="shared" si="9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>BS43/BR43</f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0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1"/>
        <v>1</v>
      </c>
      <c r="W44" s="162">
        <f t="shared" si="2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2"/>
        <v>1</v>
      </c>
      <c r="AE44" s="162">
        <f t="shared" si="3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3"/>
        <v>1</v>
      </c>
      <c r="AN44" s="162">
        <f t="shared" si="4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4"/>
        <v>1</v>
      </c>
      <c r="AV44" s="162">
        <f t="shared" si="5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6"/>
        <v>1</v>
      </c>
      <c r="BH44" s="162">
        <f t="shared" si="7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8"/>
        <v>1</v>
      </c>
      <c r="BP44" s="162">
        <f t="shared" si="9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0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1"/>
        <v>0.68</v>
      </c>
      <c r="W45" s="162">
        <f t="shared" si="2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2"/>
        <v>0.68</v>
      </c>
      <c r="AE45" s="162">
        <f t="shared" si="3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3"/>
        <v>0.68</v>
      </c>
      <c r="AN45" s="162">
        <f t="shared" si="4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4"/>
        <v>0.68</v>
      </c>
      <c r="AV45" s="162">
        <f t="shared" si="5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6"/>
        <v>0.68</v>
      </c>
      <c r="BH45" s="162">
        <f t="shared" si="7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8"/>
        <v>0.68</v>
      </c>
      <c r="BP45" s="162">
        <f t="shared" si="9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0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1"/>
        <v>0.99105145413870244</v>
      </c>
      <c r="W46" s="162">
        <f t="shared" si="2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2"/>
        <v>0.99105145413870244</v>
      </c>
      <c r="AE46" s="162">
        <f t="shared" si="3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3"/>
        <v>0.99105145413870244</v>
      </c>
      <c r="AN46" s="162">
        <f t="shared" si="4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4"/>
        <v>0.99105145413870244</v>
      </c>
      <c r="AV46" s="162">
        <f t="shared" si="5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6"/>
        <v>0.99105145413870244</v>
      </c>
      <c r="BH46" s="162">
        <f t="shared" si="7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8"/>
        <v>0.99105145413870244</v>
      </c>
      <c r="BP46" s="162">
        <f t="shared" si="9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0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1"/>
        <v>1</v>
      </c>
      <c r="W47" s="162">
        <f t="shared" si="2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2"/>
        <v>1</v>
      </c>
      <c r="AE47" s="162">
        <f t="shared" si="3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3"/>
        <v>1</v>
      </c>
      <c r="AN47" s="162">
        <f t="shared" si="4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4"/>
        <v>1</v>
      </c>
      <c r="AV47" s="162">
        <f t="shared" si="5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6"/>
        <v>1</v>
      </c>
      <c r="BH47" s="162">
        <f t="shared" si="7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8"/>
        <v>1</v>
      </c>
      <c r="BP47" s="162">
        <f t="shared" si="9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0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1"/>
        <v>1</v>
      </c>
      <c r="W48" s="162">
        <f t="shared" si="2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2"/>
        <v>1</v>
      </c>
      <c r="AE48" s="162">
        <f t="shared" si="3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3"/>
        <v>1</v>
      </c>
      <c r="AN48" s="162">
        <f t="shared" si="4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4"/>
        <v>1</v>
      </c>
      <c r="AV48" s="162">
        <f t="shared" si="5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6"/>
        <v>1</v>
      </c>
      <c r="BH48" s="162">
        <f t="shared" si="7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8"/>
        <v>1</v>
      </c>
      <c r="BP48" s="162">
        <f t="shared" si="9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0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1"/>
        <v>0.76902887139107612</v>
      </c>
      <c r="W49" s="162">
        <f t="shared" si="2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2"/>
        <v>0.76902887139107612</v>
      </c>
      <c r="AE49" s="162">
        <f t="shared" si="3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3"/>
        <v>0.76902887139107612</v>
      </c>
      <c r="AN49" s="162">
        <f t="shared" si="4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4"/>
        <v>0.76902887139107612</v>
      </c>
      <c r="AV49" s="162">
        <f t="shared" si="5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6"/>
        <v>0.76902887139107612</v>
      </c>
      <c r="BH49" s="162">
        <f t="shared" si="7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8"/>
        <v>0.77427821522309714</v>
      </c>
      <c r="BP49" s="162">
        <f t="shared" si="9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0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1"/>
        <v>0.87403598971722363</v>
      </c>
      <c r="W50" s="162">
        <f t="shared" si="2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2"/>
        <v>0.87146529562982</v>
      </c>
      <c r="AE50" s="162">
        <f t="shared" si="3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3"/>
        <v>0.87146529562982</v>
      </c>
      <c r="AN50" s="162">
        <f t="shared" si="4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4"/>
        <v>0.87146529562982</v>
      </c>
      <c r="AV50" s="162">
        <f t="shared" si="5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6"/>
        <v>0.87146529562982</v>
      </c>
      <c r="BH50" s="162">
        <f t="shared" si="7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8"/>
        <v>0.87146529562982</v>
      </c>
      <c r="BP50" s="162">
        <f t="shared" si="9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0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1"/>
        <v>0.9555555555555556</v>
      </c>
      <c r="W51" s="162">
        <f t="shared" si="2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2"/>
        <v>0.9555555555555556</v>
      </c>
      <c r="AE51" s="162">
        <f t="shared" si="3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3"/>
        <v>0.9555555555555556</v>
      </c>
      <c r="AN51" s="162">
        <f t="shared" si="4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4"/>
        <v>0.9555555555555556</v>
      </c>
      <c r="AV51" s="162">
        <f t="shared" si="5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6"/>
        <v>0.9555555555555556</v>
      </c>
      <c r="BH51" s="162">
        <f t="shared" si="7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8"/>
        <v>0.9555555555555556</v>
      </c>
      <c r="BP51" s="162">
        <f t="shared" si="9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0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1"/>
        <v>0.99247648902821317</v>
      </c>
      <c r="W52" s="162">
        <f t="shared" si="2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2"/>
        <v>0.99247648902821317</v>
      </c>
      <c r="AE52" s="162">
        <f t="shared" si="3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3"/>
        <v>0.99247648902821317</v>
      </c>
      <c r="AN52" s="162">
        <f t="shared" si="4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4"/>
        <v>0.99247648902821317</v>
      </c>
      <c r="AV52" s="162">
        <f t="shared" si="5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6"/>
        <v>0.99247648902821317</v>
      </c>
      <c r="BH52" s="162">
        <f t="shared" si="7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8"/>
        <v>0.9924859110832811</v>
      </c>
      <c r="BP52" s="162">
        <f t="shared" si="9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0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1"/>
        <v>0.98295454545454541</v>
      </c>
      <c r="W53" s="162">
        <f t="shared" si="2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2"/>
        <v>0.98863636363636365</v>
      </c>
      <c r="AE53" s="162">
        <f t="shared" si="3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3"/>
        <v>0.98863636363636365</v>
      </c>
      <c r="AN53" s="162">
        <f t="shared" si="4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4"/>
        <v>0.98863636363636365</v>
      </c>
      <c r="AV53" s="162">
        <f t="shared" si="5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6"/>
        <v>0.98863636363636365</v>
      </c>
      <c r="BH53" s="162">
        <f t="shared" si="7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8"/>
        <v>0.98863636363636365</v>
      </c>
      <c r="BP53" s="162">
        <f t="shared" si="9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0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1"/>
        <v>0.96536796536796532</v>
      </c>
      <c r="W54" s="162">
        <f t="shared" si="2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2"/>
        <v>0.96536796536796532</v>
      </c>
      <c r="AE54" s="162">
        <f t="shared" si="3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3"/>
        <v>0.96536796536796532</v>
      </c>
      <c r="AN54" s="162">
        <f t="shared" si="4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4"/>
        <v>0.96536796536796532</v>
      </c>
      <c r="AV54" s="162">
        <f t="shared" si="5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6"/>
        <v>0.96536796536796532</v>
      </c>
      <c r="BH54" s="162">
        <f t="shared" si="7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8"/>
        <v>0.96536796536796532</v>
      </c>
      <c r="BP54" s="162">
        <f t="shared" si="9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1"/>
        <v>0.96354166666666663</v>
      </c>
      <c r="W55" s="162">
        <f t="shared" si="2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2"/>
        <v>0.96354166666666663</v>
      </c>
      <c r="AE55" s="162">
        <f t="shared" si="3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3"/>
        <v>0.96354166666666663</v>
      </c>
      <c r="AN55" s="162">
        <f t="shared" si="4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4"/>
        <v>0.96354166666666663</v>
      </c>
      <c r="AV55" s="162">
        <f t="shared" si="5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6"/>
        <v>0.96354166666666663</v>
      </c>
      <c r="BH55" s="162">
        <f t="shared" si="7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8"/>
        <v>0.96354166666666663</v>
      </c>
      <c r="BP55" s="162">
        <f t="shared" si="9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>BS55/BR55</f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0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1"/>
        <v>0.63529411764705879</v>
      </c>
      <c r="W56" s="162">
        <f t="shared" si="2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2"/>
        <v>0.63529411764705879</v>
      </c>
      <c r="AE56" s="162">
        <f t="shared" si="3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3"/>
        <v>0.63529411764705879</v>
      </c>
      <c r="AN56" s="162">
        <f t="shared" si="4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4"/>
        <v>0.63529411764705879</v>
      </c>
      <c r="AV56" s="162">
        <f t="shared" si="5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6"/>
        <v>0.63529411764705879</v>
      </c>
      <c r="BH56" s="162">
        <f t="shared" si="7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8"/>
        <v>0.63529411764705879</v>
      </c>
      <c r="BP56" s="162">
        <f t="shared" si="9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0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1"/>
        <v>0.90378006872852235</v>
      </c>
      <c r="W57" s="162">
        <f t="shared" si="2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2"/>
        <v>0.90378006872852235</v>
      </c>
      <c r="AE57" s="162">
        <f t="shared" si="3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3"/>
        <v>0.90378006872852235</v>
      </c>
      <c r="AN57" s="162">
        <f t="shared" si="4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4"/>
        <v>0.90378006872852235</v>
      </c>
      <c r="AV57" s="162">
        <f t="shared" si="5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6"/>
        <v>0.90378006872852235</v>
      </c>
      <c r="BH57" s="162">
        <f t="shared" si="7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8"/>
        <v>0.90378006872852235</v>
      </c>
      <c r="BP57" s="162">
        <f t="shared" si="9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0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1"/>
        <v>0.8571428571428571</v>
      </c>
      <c r="W58" s="162">
        <f t="shared" si="2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2"/>
        <v>0.8571428571428571</v>
      </c>
      <c r="AE58" s="162">
        <f t="shared" si="3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3"/>
        <v>0.8571428571428571</v>
      </c>
      <c r="AN58" s="162">
        <f t="shared" si="4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4"/>
        <v>0.8571428571428571</v>
      </c>
      <c r="AV58" s="162">
        <f t="shared" si="5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6"/>
        <v>0.8571428571428571</v>
      </c>
      <c r="BH58" s="162">
        <f t="shared" si="7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8"/>
        <v>0.8571428571428571</v>
      </c>
      <c r="BP58" s="162">
        <f t="shared" si="9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0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1"/>
        <v>0.92361111111111116</v>
      </c>
      <c r="W59" s="162">
        <f t="shared" si="2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2"/>
        <v>0.93055555555555558</v>
      </c>
      <c r="AE59" s="162">
        <f t="shared" si="3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3"/>
        <v>0.93055555555555558</v>
      </c>
      <c r="AN59" s="162">
        <f t="shared" si="4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4"/>
        <v>0.93055555555555558</v>
      </c>
      <c r="AV59" s="162">
        <f t="shared" si="5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6"/>
        <v>0.93055555555555558</v>
      </c>
      <c r="BH59" s="162">
        <f t="shared" si="7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8"/>
        <v>0.93055555555555558</v>
      </c>
      <c r="BP59" s="162">
        <f t="shared" si="9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0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1"/>
        <v>1</v>
      </c>
      <c r="W60" s="162">
        <f t="shared" si="2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2"/>
        <v>1</v>
      </c>
      <c r="AE60" s="162">
        <f t="shared" si="3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3"/>
        <v>1</v>
      </c>
      <c r="AN60" s="162">
        <f t="shared" si="4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4"/>
        <v>1</v>
      </c>
      <c r="AV60" s="162">
        <f t="shared" si="5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6"/>
        <v>1</v>
      </c>
      <c r="BH60" s="162">
        <f t="shared" si="7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8"/>
        <v>1</v>
      </c>
      <c r="BP60" s="162">
        <f t="shared" si="9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0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1"/>
        <v>1</v>
      </c>
      <c r="W61" s="162">
        <f t="shared" si="2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2"/>
        <v>1</v>
      </c>
      <c r="AE61" s="162">
        <f t="shared" si="3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3"/>
        <v>1</v>
      </c>
      <c r="AN61" s="162">
        <f t="shared" si="4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4"/>
        <v>1</v>
      </c>
      <c r="AV61" s="162">
        <f t="shared" si="5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6"/>
        <v>1</v>
      </c>
      <c r="BH61" s="162">
        <f t="shared" si="7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8"/>
        <v>1</v>
      </c>
      <c r="BP61" s="162">
        <f t="shared" si="9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0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1"/>
        <v>0.8571428571428571</v>
      </c>
      <c r="W62" s="162">
        <f t="shared" si="2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2"/>
        <v>0.8571428571428571</v>
      </c>
      <c r="AE62" s="162">
        <f t="shared" si="3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3"/>
        <v>0.8571428571428571</v>
      </c>
      <c r="AN62" s="162">
        <f t="shared" si="4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4"/>
        <v>0.8571428571428571</v>
      </c>
      <c r="AV62" s="162">
        <f t="shared" si="5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6"/>
        <v>0.8571428571428571</v>
      </c>
      <c r="BH62" s="162">
        <f t="shared" si="7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8"/>
        <v>0.8571428571428571</v>
      </c>
      <c r="BP62" s="162">
        <f t="shared" si="9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0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1"/>
        <v>0.96875</v>
      </c>
      <c r="W63" s="162">
        <f t="shared" si="2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2"/>
        <v>0.96875</v>
      </c>
      <c r="AE63" s="162">
        <f t="shared" si="3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3"/>
        <v>0.96875</v>
      </c>
      <c r="AN63" s="162">
        <f t="shared" si="4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4"/>
        <v>0.96875</v>
      </c>
      <c r="AV63" s="162">
        <f t="shared" si="5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6"/>
        <v>0.96875</v>
      </c>
      <c r="BH63" s="162">
        <f t="shared" si="7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8"/>
        <v>0.96875</v>
      </c>
      <c r="BP63" s="162">
        <f t="shared" si="9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0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1"/>
        <v>0.2</v>
      </c>
      <c r="W64" s="162">
        <f t="shared" si="2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2"/>
        <v>0.2</v>
      </c>
      <c r="AE64" s="162">
        <f t="shared" si="3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3"/>
        <v>0.2</v>
      </c>
      <c r="AN64" s="162">
        <f t="shared" si="4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4"/>
        <v>0.2</v>
      </c>
      <c r="AV64" s="162">
        <f t="shared" si="5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6"/>
        <v>0.2</v>
      </c>
      <c r="BH64" s="162">
        <f t="shared" si="7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8"/>
        <v>0.2</v>
      </c>
      <c r="BP64" s="162">
        <f t="shared" si="9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0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1"/>
        <v>1</v>
      </c>
      <c r="W65" s="162">
        <f t="shared" si="2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2"/>
        <v>1</v>
      </c>
      <c r="AE65" s="162">
        <f t="shared" si="3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3"/>
        <v>1</v>
      </c>
      <c r="AN65" s="162">
        <f t="shared" si="4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4"/>
        <v>1</v>
      </c>
      <c r="AV65" s="162">
        <f t="shared" si="5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6"/>
        <v>1</v>
      </c>
      <c r="BH65" s="162">
        <f t="shared" si="7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8"/>
        <v>1</v>
      </c>
      <c r="BP65" s="162">
        <f t="shared" si="9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0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1"/>
        <v>1</v>
      </c>
      <c r="W66" s="162">
        <f t="shared" si="2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2"/>
        <v>1</v>
      </c>
      <c r="AE66" s="162">
        <f t="shared" si="3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3"/>
        <v>1</v>
      </c>
      <c r="AN66" s="162">
        <f t="shared" si="4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4"/>
        <v>1</v>
      </c>
      <c r="AV66" s="162">
        <f t="shared" si="5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6"/>
        <v>1</v>
      </c>
      <c r="BH66" s="162">
        <f t="shared" si="7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8"/>
        <v>1</v>
      </c>
      <c r="BP66" s="162">
        <f t="shared" si="9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0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1"/>
        <v>1</v>
      </c>
      <c r="W67" s="162">
        <f t="shared" si="2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2"/>
        <v>1</v>
      </c>
      <c r="AE67" s="162">
        <f t="shared" si="3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3"/>
        <v>1</v>
      </c>
      <c r="AN67" s="162">
        <f t="shared" si="4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4"/>
        <v>1</v>
      </c>
      <c r="AV67" s="162">
        <f t="shared" si="5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6"/>
        <v>1</v>
      </c>
      <c r="BH67" s="162">
        <f t="shared" si="7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8"/>
        <v>1</v>
      </c>
      <c r="BP67" s="162">
        <f t="shared" si="9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0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15">K68/J68</f>
        <v>1</v>
      </c>
      <c r="O68" s="162">
        <f t="shared" ref="O68:O73" si="16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17">S68/R68</f>
        <v>1</v>
      </c>
      <c r="W68" s="162">
        <f t="shared" ref="W68:W73" si="18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19">AA68/Z68</f>
        <v>1</v>
      </c>
      <c r="AE68" s="162">
        <f t="shared" ref="AE68:AE73" si="20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1">AJ68/AI68</f>
        <v>1</v>
      </c>
      <c r="AN68" s="162">
        <f t="shared" ref="AN68:AN74" si="22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23">AR68/AQ68</f>
        <v>1</v>
      </c>
      <c r="AV68" s="162">
        <f t="shared" ref="AV68:AV74" si="24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25">BD68/BC68</f>
        <v>1</v>
      </c>
      <c r="BH68" s="162">
        <f t="shared" ref="BH68:BH73" si="26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27">BL68/BK68</f>
        <v>1</v>
      </c>
      <c r="BP68" s="162">
        <f t="shared" ref="BP68:BP73" si="28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29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15"/>
        <v>0.82608695652173914</v>
      </c>
      <c r="O69" s="162">
        <f t="shared" si="16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17"/>
        <v>0.82608695652173914</v>
      </c>
      <c r="W69" s="162">
        <f t="shared" si="18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19"/>
        <v>0.82608695652173914</v>
      </c>
      <c r="AE69" s="162">
        <f t="shared" si="20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1"/>
        <v>0.82608695652173914</v>
      </c>
      <c r="AN69" s="162">
        <f t="shared" si="22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23"/>
        <v>0.82608695652173914</v>
      </c>
      <c r="AV69" s="162">
        <f t="shared" si="24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25"/>
        <v>0.82608695652173914</v>
      </c>
      <c r="BH69" s="162">
        <f t="shared" si="26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27"/>
        <v>0.82608695652173914</v>
      </c>
      <c r="BP69" s="162">
        <f t="shared" si="28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29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15"/>
        <v>0.46478873239436619</v>
      </c>
      <c r="O70" s="162">
        <f t="shared" si="16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17"/>
        <v>0.46478873239436619</v>
      </c>
      <c r="W70" s="162">
        <f t="shared" si="18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19"/>
        <v>0.63380281690140849</v>
      </c>
      <c r="AE70" s="162">
        <f t="shared" si="20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1"/>
        <v>0.63380281690140849</v>
      </c>
      <c r="AN70" s="162">
        <f t="shared" si="22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23"/>
        <v>0.647887323943662</v>
      </c>
      <c r="AV70" s="162">
        <f t="shared" si="24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25"/>
        <v>0.647887323943662</v>
      </c>
      <c r="BH70" s="162">
        <f t="shared" si="26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27"/>
        <v>0.647887323943662</v>
      </c>
      <c r="BP70" s="162">
        <f t="shared" si="28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29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15"/>
        <v>0</v>
      </c>
      <c r="O71" s="162">
        <f t="shared" si="16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17"/>
        <v>0</v>
      </c>
      <c r="W71" s="162">
        <f t="shared" si="18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19"/>
        <v>1.8717828731867104E-2</v>
      </c>
      <c r="AE71" s="162">
        <f t="shared" si="20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1"/>
        <v>2.6720106880427523E-2</v>
      </c>
      <c r="AN71" s="162">
        <f t="shared" si="22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23"/>
        <v>2.6720106880427523E-2</v>
      </c>
      <c r="AV71" s="162">
        <f t="shared" si="24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25"/>
        <v>2.6720106880427523E-2</v>
      </c>
      <c r="BH71" s="162">
        <f t="shared" si="26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27"/>
        <v>2.6720106880427523E-2</v>
      </c>
      <c r="BP71" s="162">
        <f t="shared" si="28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29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15"/>
        <v>0.95454545454545459</v>
      </c>
      <c r="O72" s="162">
        <f t="shared" si="16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17"/>
        <v>0.95454545454545459</v>
      </c>
      <c r="W72" s="162">
        <f t="shared" si="18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19"/>
        <v>0.95454545454545459</v>
      </c>
      <c r="AE72" s="162">
        <f t="shared" si="20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1"/>
        <v>0.95454545454545459</v>
      </c>
      <c r="AN72" s="162">
        <f t="shared" si="22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23"/>
        <v>0.95454545454545459</v>
      </c>
      <c r="AV72" s="162">
        <f t="shared" si="24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25"/>
        <v>0.95454545454545459</v>
      </c>
      <c r="BH72" s="162">
        <f t="shared" si="26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27"/>
        <v>0.95454545454545459</v>
      </c>
      <c r="BP72" s="162">
        <f t="shared" si="28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29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15"/>
        <v>0.84328358208955223</v>
      </c>
      <c r="O73" s="162">
        <f t="shared" si="16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17"/>
        <v>0.82089552238805974</v>
      </c>
      <c r="W73" s="162">
        <f t="shared" si="18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19"/>
        <v>0.82089552238805974</v>
      </c>
      <c r="AE73" s="178">
        <f t="shared" si="20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1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23"/>
        <v>0.82089552238805974</v>
      </c>
      <c r="AV73" s="162">
        <f t="shared" si="24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25"/>
        <v>0.82089552238805974</v>
      </c>
      <c r="BH73" s="162">
        <f t="shared" si="26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27"/>
        <v>0.83582089552238803</v>
      </c>
      <c r="BP73" s="162">
        <f t="shared" si="28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29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15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17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19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22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24"/>
        <v>9.0301607368670211E-5</v>
      </c>
      <c r="BC74">
        <f>SUM(BC3:BC73)</f>
        <v>11074</v>
      </c>
      <c r="BD74">
        <f>SUM(BD3:BD73)</f>
        <v>8642</v>
      </c>
      <c r="BG74" s="158">
        <f t="shared" si="25"/>
        <v>0.78038649087953771</v>
      </c>
      <c r="BK74">
        <f>SUM(BK3:BK73)</f>
        <v>11064</v>
      </c>
      <c r="BL74">
        <f>SUM(BL3:BL73)</f>
        <v>8638</v>
      </c>
      <c r="BO74" s="158">
        <f t="shared" si="27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>AR83/AQ83</f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>AR84/AQ84</f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>AR87/AQ87</f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14" priority="23" operator="equal">
      <formula>799</formula>
    </cfRule>
    <cfRule type="uniqueValues" priority="24"/>
  </conditionalFormatting>
  <conditionalFormatting sqref="J4">
    <cfRule type="cellIs" dxfId="13" priority="21" operator="equal">
      <formula>799</formula>
    </cfRule>
    <cfRule type="uniqueValues" priority="22"/>
  </conditionalFormatting>
  <conditionalFormatting sqref="R4">
    <cfRule type="cellIs" dxfId="12" priority="19" operator="equal">
      <formula>799</formula>
    </cfRule>
    <cfRule type="uniqueValues" priority="20"/>
  </conditionalFormatting>
  <conditionalFormatting sqref="Z4">
    <cfRule type="cellIs" dxfId="11" priority="15" operator="equal">
      <formula>799</formula>
    </cfRule>
    <cfRule type="uniqueValues" priority="16"/>
  </conditionalFormatting>
  <conditionalFormatting sqref="AI4">
    <cfRule type="cellIs" dxfId="10" priority="13" operator="equal">
      <formula>799</formula>
    </cfRule>
    <cfRule type="uniqueValues" priority="14"/>
  </conditionalFormatting>
  <conditionalFormatting sqref="AQ4">
    <cfRule type="cellIs" dxfId="9" priority="11" operator="equal">
      <formula>799</formula>
    </cfRule>
    <cfRule type="uniqueValues" priority="12"/>
  </conditionalFormatting>
  <conditionalFormatting sqref="AX4">
    <cfRule type="cellIs" dxfId="8" priority="9" operator="equal">
      <formula>799</formula>
    </cfRule>
    <cfRule type="uniqueValues" priority="10"/>
  </conditionalFormatting>
  <conditionalFormatting sqref="BC4">
    <cfRule type="cellIs" dxfId="7" priority="7" operator="equal">
      <formula>799</formula>
    </cfRule>
    <cfRule type="uniqueValues" priority="8"/>
  </conditionalFormatting>
  <conditionalFormatting sqref="BK4">
    <cfRule type="cellIs" dxfId="6" priority="5" operator="equal">
      <formula>799</formula>
    </cfRule>
    <cfRule type="uniqueValues" priority="6"/>
  </conditionalFormatting>
  <conditionalFormatting sqref="BR4">
    <cfRule type="cellIs" dxfId="5" priority="3" operator="equal">
      <formula>799</formula>
    </cfRule>
    <cfRule type="uniqueValues" priority="4"/>
  </conditionalFormatting>
  <conditionalFormatting sqref="BY4">
    <cfRule type="cellIs" dxfId="4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IVI</vt:lpstr>
      <vt:lpstr>Acer Aspire 5349 ZRL</vt:lpstr>
      <vt:lpstr>Intel NUC i5</vt:lpstr>
      <vt:lpstr>webdriver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2015-02-28T10:51:34Z</dcterms:modified>
</cp:coreProperties>
</file>